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K:\BE 03. Sales\Users - Sales Team\Patrick B\Cybersecurity\NIS2\Risk Assessment Toolbox\"/>
    </mc:Choice>
  </mc:AlternateContent>
  <xr:revisionPtr revIDLastSave="0" documentId="8_{B1C85C19-D900-4531-90AA-76FF2D0ED2E1}" xr6:coauthVersionLast="47" xr6:coauthVersionMax="47" xr10:uidLastSave="{00000000-0000-0000-0000-000000000000}"/>
  <bookViews>
    <workbookView xWindow="-120" yWindow="-120" windowWidth="29040" windowHeight="15720" activeTab="2" xr2:uid="{00000000-000D-0000-FFFF-FFFF00000000}"/>
  </bookViews>
  <sheets>
    <sheet name="Toolbox Risk Matrix" sheetId="2" r:id="rId1"/>
    <sheet name="Toolbox Rankinng Definitions" sheetId="1" r:id="rId2"/>
    <sheet name="Toolbox Rankinng SAMPLE Library" sheetId="8" r:id="rId3"/>
    <sheet name="Risk Comparison Calculator"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3" l="1"/>
  <c r="D15" i="3" s="1"/>
  <c r="D16" i="3" s="1"/>
  <c r="E8" i="3"/>
  <c r="E11" i="3" s="1"/>
  <c r="C8" i="3"/>
  <c r="C19" i="3" s="1"/>
  <c r="C20" i="3" s="1"/>
  <c r="B8" i="3"/>
  <c r="B19" i="3" s="1"/>
  <c r="B20" i="3" s="1"/>
  <c r="C11" i="3" l="1"/>
  <c r="D11" i="3"/>
  <c r="D9" i="3"/>
  <c r="B9" i="3"/>
  <c r="B11" i="3"/>
  <c r="C13" i="3"/>
  <c r="C14" i="3" s="1"/>
  <c r="E15" i="3"/>
  <c r="E16" i="3" s="1"/>
  <c r="B17" i="3"/>
  <c r="B18" i="3" s="1"/>
  <c r="D19" i="3"/>
  <c r="D20" i="3" s="1"/>
  <c r="C9" i="3"/>
  <c r="D13" i="3"/>
  <c r="D14" i="3" s="1"/>
  <c r="C17" i="3"/>
  <c r="C18" i="3" s="1"/>
  <c r="E13" i="3"/>
  <c r="E14" i="3" s="1"/>
  <c r="B15" i="3"/>
  <c r="B16" i="3" s="1"/>
  <c r="E17" i="3"/>
  <c r="E18" i="3" s="1"/>
  <c r="E9" i="3"/>
</calcChain>
</file>

<file path=xl/sharedStrings.xml><?xml version="1.0" encoding="utf-8"?>
<sst xmlns="http://schemas.openxmlformats.org/spreadsheetml/2006/main" count="237" uniqueCount="133">
  <si>
    <t>Risk Level</t>
  </si>
  <si>
    <t>Very High</t>
  </si>
  <si>
    <t>A threat event is predicted to have disastrous impact in business affairs.</t>
  </si>
  <si>
    <t>High</t>
  </si>
  <si>
    <t>A threat event is predicted to have harsh impact in business affairs.</t>
  </si>
  <si>
    <t>Moderate</t>
  </si>
  <si>
    <t>A threat event is predicted to have crucial impact in business affairs.</t>
  </si>
  <si>
    <t>Low</t>
  </si>
  <si>
    <t>A threat event is predicted to have diminished impact in business affairs.</t>
  </si>
  <si>
    <t>Very Low</t>
  </si>
  <si>
    <t>A threat event is predicted to have insignificant impact in business affairs.</t>
  </si>
  <si>
    <t>Impact Level</t>
  </si>
  <si>
    <t>Negligible.</t>
  </si>
  <si>
    <t xml:space="preserve"> Probability/Likelihood Level</t>
  </si>
  <si>
    <t>A theat event is possible to occur.</t>
  </si>
  <si>
    <t>Impact</t>
  </si>
  <si>
    <t>Probability/ Likelihood</t>
  </si>
  <si>
    <t>VL</t>
  </si>
  <si>
    <t>L</t>
  </si>
  <si>
    <t>M</t>
  </si>
  <si>
    <t>H</t>
  </si>
  <si>
    <t>VH</t>
  </si>
  <si>
    <t>Label</t>
  </si>
  <si>
    <t>Method</t>
  </si>
  <si>
    <t>ITSRM2</t>
  </si>
  <si>
    <t>MONARC</t>
  </si>
  <si>
    <t>EBIOS</t>
  </si>
  <si>
    <t>MAGERIT</t>
  </si>
  <si>
    <t>ENISA ToolBox</t>
  </si>
  <si>
    <t>Significant</t>
  </si>
  <si>
    <t>2</t>
  </si>
  <si>
    <t>4</t>
  </si>
  <si>
    <t>Impossible</t>
  </si>
  <si>
    <t>Very unlikely: never happened, requires a high level of expert knowledge, or it is very expensive to execute.</t>
  </si>
  <si>
    <t>Unlikely: might have happened, rare phenomenon which requires a good level of expert knowledge, or it is expensive to execute.</t>
  </si>
  <si>
    <t>0</t>
  </si>
  <si>
    <t>Could happen occasionally</t>
  </si>
  <si>
    <t>Very likely:  easy to execute, no mentionable investment or knowledge necessary</t>
  </si>
  <si>
    <t>Less than 100000</t>
  </si>
  <si>
    <t>Less than one week</t>
  </si>
  <si>
    <t>Less than 1,000,000</t>
  </si>
  <si>
    <t>Less than two months</t>
  </si>
  <si>
    <t xml:space="preserve">Less than 10,000,000 </t>
  </si>
  <si>
    <t>Less than one year</t>
  </si>
  <si>
    <t>Less than 100,000,000</t>
  </si>
  <si>
    <t>Less than six years</t>
  </si>
  <si>
    <t xml:space="preserve">More than 100,000,000 </t>
  </si>
  <si>
    <t>More than six years</t>
  </si>
  <si>
    <t>Less than 50,000</t>
  </si>
  <si>
    <t>Around 500,000</t>
  </si>
  <si>
    <t>Around 5,000,000</t>
  </si>
  <si>
    <t>Around 50,000,000</t>
  </si>
  <si>
    <t>More than 100,000,000</t>
  </si>
  <si>
    <t>Description</t>
  </si>
  <si>
    <t>Nonexistent impact.</t>
  </si>
  <si>
    <t>Weak impact, insignificant.</t>
  </si>
  <si>
    <t>Average impact, acceptable.</t>
  </si>
  <si>
    <t>Strong impact, hardly bearable.</t>
  </si>
  <si>
    <t>Really strong impact, unbearable.</t>
  </si>
  <si>
    <t>Very rare, once in a century</t>
  </si>
  <si>
    <t>Low, once in 10 years</t>
  </si>
  <si>
    <t>Medium, once in a year</t>
  </si>
  <si>
    <t>High, every month</t>
  </si>
  <si>
    <t>Very High, every day</t>
  </si>
  <si>
    <t>- A threat event leading to disastrous (Very High impact) business impacts is predicted as almost certain (Very High probability) to materialize.
- A threat event leading to disastrous (Very High impact) business impacts is predicted as very likely (High probability) to materialize.
- A threat event leading to critical (High impact) business impacts is predicted as almost certain (Very High probability) to materialize.</t>
  </si>
  <si>
    <t>- A threat event leading to critical (High impact) business impacts is predicted as very rare (Very Low probability) to materialize.
- A threat event leading to average (Moderate impact) business impact is predicted as very rare (Very Low probability) to materialize.
- A threat event leading to marginal (Low impact) business impact is predicted as rare (Low probability) to materialize.
- A threat event leading to negligible (Very Low impact) business impacts is predicted as possible (Moderate probability) to materialize.
- A trheat event leading to negligible (Very Low impact) business impacts is predicted as very likely (High probability) to materialize.</t>
  </si>
  <si>
    <t>- A threat event is highly likely to be materialized in the short term and associated with vulnerabilities because there are no adequate security measures to defend them.</t>
  </si>
  <si>
    <t>- A threat event leads to negligible business impacts.
- A threar event leads to financial loss that less than or equal to 0.01% of the organization's annual turnover/budget.</t>
  </si>
  <si>
    <t>- A threat event leads to average business impacts.
- A threar event leads to financial loss that ranges from 0.05% to 2% of the organization's annual turnover/budget.
- Information leaks undermine the interests of an organization.
- Corruption that causes difficulty for the affected parties. Recovery is simple.
- Limited availability causes difficulty for the concerned stakeholders.
- Temporary damage to the reputation of the organization. Occasional media critics
- Isolated events with minimal consumer effect.
- Possible penalties for the organization.
- Introduces non-marginal charges.
- Significant difficulty that might be compounded by a few complications (e.g., denial of access to commercial delivery).</t>
  </si>
  <si>
    <t>- A threat event leads to marginal business impacts.
- A threar event leads to financial loss that ranges from 0.01% to 0.05% of the organization's annual turnover/budget.
- Leaks of information are detrimental to the overall interests of the organization.
- Eradicating the corruption would not have any negative repercussions.
- Lack of availability that causes inconvenience but does not seriously compromise the interests of the stakeholders.
- Infrequent media criticism
- Minor occurrences that had no effect on their service users.
- A very low chance of any sentences, or perhaps a very minor possibility of one.
- Introduces some supplemental charges.
- A little setback that can be easily overcome (e.g., time waste).</t>
  </si>
  <si>
    <t>- A threat event leads to disastrous business impacts.
- A threat event leads to financial loss that is bigger than the 5% of the organization's annual turnover/budget.
- Information leaks threaten the organization's survival.
- Corruption that is irrecoverable or causes permanent downtime.
- Unavailability that takes extreme efforts to regain, or that is permanent.
- Negative impact on the reputation of the organization or its employees. Global media coverage.
- Discontinuation of all organizational services.
- The firm receives a harsh penalty.
- Brings some lethal costs close to insurmountability.
- Significant repercussions that are almost irreversible and cannot be surpassed (e.g., death, working impossibility).</t>
  </si>
  <si>
    <t>- A threat event leads to critical business impacts.
- A threar event leads to financial loss that ranges  from 2% to 5% of the organization's annual turnover/budget.
- Information leaks severely undermine the interests of an organization.
- Corruption that imposes a substantial burden on the stakeholders.
- Intense unavailability that causes stakeholders significant inconvenience.
- Significant decline in the organization's reputation. Repeated media criticts.
- Complete departmental disruption.
- Indictment against the business.
- Costs the business a considerable amount of money in fees.
- Significant outcomes that might be surpassed, but with considerable challenges (e.g., bank ban).</t>
  </si>
  <si>
    <t>- A threat event is highly likely to be materialized and associated with vulnerabilities because there are ineffective or obsolete security measures to defend them.</t>
  </si>
  <si>
    <t>- A threat event is likely to be materialized and associated with vulnerabilities because there are security measures to defend them, but, better security measures could have been implemented.</t>
  </si>
  <si>
    <t>- A threat event is possible, but not likely to be materialized and associated with vulnerabilities because there are good security measures to defend them.</t>
  </si>
  <si>
    <t>1 - 3</t>
  </si>
  <si>
    <t>4 - 5</t>
  </si>
  <si>
    <t>6 - 10</t>
  </si>
  <si>
    <t>12 - 16</t>
  </si>
  <si>
    <t>18 - 50</t>
  </si>
  <si>
    <t>0 - 3</t>
  </si>
  <si>
    <t>4 - 8</t>
  </si>
  <si>
    <t>9 - 16</t>
  </si>
  <si>
    <t>Negligible consequences for the organisation. 
No impact on operations or the performance of the activity or on the safety of persons and property. The organisation will overcome the situation without too much difficulty (margins will be consumed).</t>
  </si>
  <si>
    <t>Significant but limited consequences for the organisation.
Degradation in the performance of the activity with no impact on the safety of persons and property. The organisation will overcome the situation despite a few difficulties (operation in degraded mode).</t>
  </si>
  <si>
    <t>Substantial consequences for the organisation.
High degradation in the performance of the activity, with possible significant impacts on the safety of persons and property. The organisation will overcome the situation with serious difficulties (operation in a highly degraded mode), without any sector or state impact.</t>
  </si>
  <si>
    <t>Disastrous consequences for the organisation with possible impacts on the ecosystem.
Incapacity for the organisation to ensure all or a portion of its activity, with possible serious impacts on the safety of persons and property. The organisation will most likely not overcome the situation (its survival is threatened), the activity sectors or state sectors in which it operates will likely be affected slightly, without any long-lasting consequences.</t>
  </si>
  <si>
    <t>Sector or regulatory consequences beyond the organisation.
Substantially impacted sector ecosystem(s), with consequences that may be long-lasting. And/or: difficulty for the State, and even an incapacity, to ensure a regulatory function or one of its missions of vital importance. And/or: critical impacts on the safety of persons and property (health crisis, major environmental pollution, destruction of essential infrastructures, etc.).</t>
  </si>
  <si>
    <t>The risk origin has very little chance of reaching its objective by following one of the considered methods of attack. The likelihood of the risk scenario is very low.</t>
  </si>
  <si>
    <t>The risk origin has relatively little chance of reaching its objective by following one of the considered methods of attack. The likelihood of the risk scenario is low.</t>
  </si>
  <si>
    <t>The risk origin is able to reach its objective by following one of the considered methods of attack. The likelihood of the risk scenario is significant.</t>
  </si>
  <si>
    <t>The risk origin will probably reach its objective by following one of the considered methods of attack. The likelihood of the risk scenario is high</t>
  </si>
  <si>
    <t>The risk origin will most certainly reach its objective by following one of the considered methods of attack. The likelihood of the risk scenario is very high</t>
  </si>
  <si>
    <t>1</t>
  </si>
  <si>
    <t>3</t>
  </si>
  <si>
    <t>SAMLPLE Risk Assessment Methodologies Comparison</t>
  </si>
  <si>
    <t>Very Low: Negligible</t>
  </si>
  <si>
    <t>- A threat event leading to disastrous (Very High impact) business impacts is predicted as possible (Moderate) to materialize.
- A threat event leading to critical (High impact) business impacts is predicted as possible (Moderate) to materialize.
- A threat event leading to critical (High impact) business impacts is predicted as very likely (High) to materialize.
- A threat event leading to average (Moderate impact) business impacts is predicted as very likely (High) to materialize.
- A threat event leading to average (Moderate impact) business impacts is predicted as almost certain (Very High) to materialize.</t>
  </si>
  <si>
    <t>- A threat event leading to disastrous (Very High impact) business impacts is predicted as very rare (Very Low probability) to materialize.
- A threat event leading to disastrous (Very High impact) business impacts is predicted as rare (Low probability) to materialize.
- A threat event leading to critical (High impact) business impacts is predicted as rare (Low probability) to materialize.
- A threat event leading to average (Moderate impact) business impacts is predicted as rare (Low probability) to materialize.
- A threat event leading to average (Moderate impact) business impacts is predicted as possible (Moderate probability) to materialize.
- A threat event leading to marginal (Low impact) business impacts is predicted as possible (Moderate probability) to materialize.
- A threat event leading to marginal (Low impact) business impacts is predicted as very likely (High probability) to matetialize.
A threat event leading to marginal (Low impact) business impacts is predicted as almost certain (Vry High) to materialize.
-A trheat event leading to negligible (Very Low impact) business impacts is predicted as almost certain (Very High probability) to materialize.</t>
  </si>
  <si>
    <t>- A threat event leading to marginal (Low impact) business impacts is predicted as very rare (Very Low probability) to materialize.
- A threat event leading to negligible (Very Low impact) business impacts is predicted as very rare (Very Low probability) to materialize.
- A threat event leading to negligible (Very Low impact) business impacts is predicted as rare (Low probability) to materialize.</t>
  </si>
  <si>
    <t>Risk =  Impact x Propability/Likelihood</t>
  </si>
  <si>
    <t>Moderate: A threat event is possible to occur.</t>
  </si>
  <si>
    <t>High: A threat event is likely to occur.</t>
  </si>
  <si>
    <t>Low: A threat event is unlikely to occur.</t>
  </si>
  <si>
    <t>A threat event is very likely to occur.</t>
  </si>
  <si>
    <t>A theat event is likely to occur.</t>
  </si>
  <si>
    <t>A theat event is unlikely to occur.</t>
  </si>
  <si>
    <t>- A threat event is highly unlikely to be materialized and associated with vulnerabilities because there are effective security measures to defend them.</t>
  </si>
  <si>
    <t>Very High: A threat event is highly likely to occur.</t>
  </si>
  <si>
    <t>Very Low: A threat event is highly unlikely to occur.</t>
  </si>
  <si>
    <t>Moderate: Moderate</t>
  </si>
  <si>
    <t>High: Significant</t>
  </si>
  <si>
    <t>Very High: Severe</t>
  </si>
  <si>
    <t>Severe</t>
  </si>
  <si>
    <t>Minor</t>
  </si>
  <si>
    <t>- A threat event leading to severe (Very High impact) business impacts is predicted as highly likely (Very High probability) to materialize.
- A threat event leading to severe (Very High impact) business impacts is predicted as likely (High probability) to materialize.
- A threat event leading to significant (High impact) business impacts is predicted as highly likely (Very High probability) to materialize.</t>
  </si>
  <si>
    <t>A threat event is predicted to have severe impact in business affairs.</t>
  </si>
  <si>
    <t>- A threat event leads to severe business impacts.
- A threat event leads to financial loss that is bigger than the 5% of the organization's annual turnover/budget.
- Information leaks threaten the organization's survival.
- Corruption that is irrecoverable or causes permanent downtime.
- Unavailability that takes extreme efforts to regain, or that is permanent.
- Negative impact on the reputation of the organization or its employees. Global media coverage.
- Discontinuation of all organizational services.
- The firm receives a harsh penalty.
- Brings some lethal costs close to insurmountability.
- Significant repercussions that are almost irreversible and cannot be surpassed (e.g., death, working impossibility).</t>
  </si>
  <si>
    <t>- A threat event leading to minor (Low impact) business impacts is predicted as highly unlikely (Very Low probability) to materialize.
- A threat event leading to negligible (Very Low impact) business impacts is predicted as highly unlikely (very Low probability) to materialize.
- A threat event leading to negligible (Very Low impact) business impacts is predicted as unlikely (Low probability) to materialize.</t>
  </si>
  <si>
    <t>- A threat event leads to moderate business impacts.
- A threar event leads to financial loss that ranges from 0.05% to 2% of the organization's annual turnover/budget.
- Information leaks undermine the interests of an organization.
- Corruption that causes difficulty for the affected parties. Recovery is simple.
- Limited availability causes difficulty for the concerned stakeholders.
- Temporary damage to the reputation of the organization. Occasional media critics
- Isolated events with minimal consumer effect.
- Possible penalties for the organization.
- Introduces non-minor charges.
- Significant difficulty that might be compounded by a few complications (e.g., denial of access to commercial delivery).</t>
  </si>
  <si>
    <t>- A threat event leads to minor business impacts.
- A threar event leads to financial loss that ranges from 0.01% to 0.05% of the organization's annual turnover/budget.
- Leaks of information are detrimental to the overall interests of the organization.
- Eradicating the corruption would not have any negative repercussions.
- Lack of availability that causes inconvenience but does not seriously compromise the interests of the stakeholders.
- Infrequent media criticism
- Minor occurrences that had no effect on their service users.
- A very low chance of any sentences, or perhaps a very minor possibility of one.
- Introduces some supplemental charges.
- A little setback that can be easily overcome (e.g., time waste).</t>
  </si>
  <si>
    <t>A threat event is predicted to have moderate impact in business affairs.</t>
  </si>
  <si>
    <t>- A threat event leading to severe (Very High impact) business impacts is predicted as unlikely (Low) to materialize.
- A threat event leading to severe (Very High impact) business impacts is predicted as possible (Moderate probability) to materialize.
- A threat event leading to significant (High impact) business impacts is predicted as almost certain (Very High probability) to materialize.
- A threat event leading to significant (High impact) business impacts is predicted as very very likely (Very High probability) to materialize.
- A threat event leading to moderate (Moderate impact) business imapcts is predicted as very likely (High probability) to materialize.
- A threat event leading to moderate (Moderate impact) business imapcts is predicted as almost certain (Very High probability) to materialize.
- A threat event leading to minor (Low impact) business impacts is predicted as almost certain (Very High probability) to materialize.</t>
  </si>
  <si>
    <t>- A threat event leading to severe (Very High impact) business impacts is predicted as highly unlikely (Very Low probability) to materialize.
- A threat event leading to significant (High impact) business impacts is predicted as unlikely (Low probability) to materialize.
- A threat event leading to moderate (Moderate impact) business impacts is predicted as unlikely (Low probability) to materialize.
- A threat event leading to moderate (Moderate impact) business impacts is predicted as possible (Moderate probability) to materialize.
- A threat event leading to minor (Low impact) business impacts is predicted as possible (Moderate probability) to materialize.
- A threat event leading to minor (Low impact) business impacts is predicted as very likely (High probability) to matetialize.
-A trheat event leading to negligible (Very Low impact) business impacts is predicted as almost certain (Very High probability) to materialize.</t>
  </si>
  <si>
    <t>- A threat event leading to significant (High impact) business impacts is predicted as highly unlikely (Very Low probability) to materialize.
- A threat event leading to moderate (Moderate impact) business impact is predicted as highly unlikely (Very Low probability) to materialize.
- A threat event leading to minor (Low impact) business impact is predicted as unlikely (Low probability) to materialize.
- A threat event leading to negligible (Very Low impact) business impacts is predicted as possible (Moderate probability) to materialize.
- A trheat event leading to negligible (Very Low impact) business impacts is predicted as very likely (High probability) to materialize.</t>
  </si>
  <si>
    <t>- A threat event leads to significant business impacts.
- A threar event leads to financial loss that ranges  from 2% to 5% of the organization's annual turnover/budget.
- Information leaks severely undermine the interests of an organization.
- Corruption that imposes a substantial burden on the stakeholders.
- Intense unavailability that causes stakeholders significant inconvenience.
- Significant decline in the organization's reputation. Repeated media criticts.
- Complete departmental disruption.
- Indictment against the business.
- Costs the business a considerable amount of money in fees.
- Significant outcomes that might be surpassed, but with considerable challenges (e.g., bank ban).</t>
  </si>
  <si>
    <t>Low: 
Minor</t>
  </si>
  <si>
    <t>Negligible</t>
  </si>
  <si>
    <t>A threat event is highly likely to occur.</t>
  </si>
  <si>
    <t>A theat event is highly unlikely to occur.</t>
  </si>
  <si>
    <t>- A threat event is likely to be materialized and associated with vulnerabilities because there are ineffective or obsolete security measures to defend them.</t>
  </si>
  <si>
    <t>- A threat event is possible to be materialized and associated with vulnerabilities because there are security measures to defend them, but, better security measures could have been implemented.</t>
  </si>
  <si>
    <t>- A threat event is unlikely to be materialized and associated with vulnerabilities because there are good security measures to defend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</si>
</sst>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sz val="11"/>
      <name val="Calibri"/>
      <family val="2"/>
    </font>
    <font>
      <u/>
      <sz val="11"/>
      <color theme="10"/>
      <name val="Calibri"/>
      <family val="2"/>
    </font>
    <font>
      <sz val="11"/>
      <color theme="1"/>
      <name val="Calibri"/>
      <family val="2"/>
      <scheme val="minor"/>
    </font>
    <font>
      <sz val="11"/>
      <color rgb="FF11A9CC"/>
      <name val="Inconsolata"/>
    </font>
    <font>
      <sz val="11"/>
      <color rgb="FF000000"/>
      <name val="Inconsolata"/>
    </font>
    <font>
      <b/>
      <sz val="12"/>
      <color theme="1"/>
      <name val="Calibri"/>
      <family val="2"/>
    </font>
    <font>
      <u/>
      <sz val="11"/>
      <color theme="10"/>
      <name val="Calibri"/>
      <family val="2"/>
      <scheme val="minor"/>
    </font>
    <font>
      <b/>
      <sz val="11"/>
      <color theme="1"/>
      <name val="Calibri"/>
      <family val="2"/>
      <scheme val="minor"/>
    </font>
    <font>
      <sz val="11"/>
      <color theme="1"/>
      <name val="Calibri"/>
      <family val="2"/>
    </font>
    <font>
      <b/>
      <sz val="11"/>
      <name val="Calibri"/>
      <family val="2"/>
      <scheme val="minor"/>
    </font>
    <font>
      <b/>
      <sz val="14"/>
      <color theme="1"/>
      <name val="Calibri"/>
      <family val="2"/>
      <scheme val="minor"/>
    </font>
    <font>
      <sz val="11"/>
      <color theme="1"/>
      <name val="Arial"/>
      <family val="2"/>
    </font>
    <font>
      <b/>
      <sz val="11"/>
      <color theme="0"/>
      <name val="Arial"/>
      <family val="2"/>
    </font>
    <font>
      <b/>
      <sz val="11"/>
      <color theme="1"/>
      <name val="Arial"/>
      <family val="2"/>
    </font>
    <font>
      <sz val="10"/>
      <color theme="1"/>
      <name val="Arial"/>
      <family val="2"/>
    </font>
    <font>
      <b/>
      <sz val="11"/>
      <color theme="1"/>
      <name val="Calibri"/>
      <family val="2"/>
      <charset val="161"/>
    </font>
  </fonts>
  <fills count="17">
    <fill>
      <patternFill patternType="none"/>
    </fill>
    <fill>
      <patternFill patternType="gray125"/>
    </fill>
    <fill>
      <patternFill patternType="solid">
        <fgColor rgb="FFD8D8D8"/>
        <bgColor rgb="FFD8D8D8"/>
      </patternFill>
    </fill>
    <fill>
      <patternFill patternType="solid">
        <fgColor rgb="FFC00000"/>
        <bgColor rgb="FFC00000"/>
      </patternFill>
    </fill>
    <fill>
      <patternFill patternType="solid">
        <fgColor rgb="FFFF0000"/>
        <bgColor rgb="FFFF00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rgb="FF7030A0"/>
        <bgColor rgb="FF7030A0"/>
      </patternFill>
    </fill>
    <fill>
      <patternFill patternType="solid">
        <fgColor rgb="FFBDD6EE"/>
        <bgColor rgb="FFBDD6EE"/>
      </patternFill>
    </fill>
    <fill>
      <patternFill patternType="solid">
        <fgColor rgb="FF00B0F0"/>
        <bgColor rgb="FF00B0F0"/>
      </patternFill>
    </fill>
    <fill>
      <patternFill patternType="solid">
        <fgColor theme="1"/>
        <bgColor theme="1"/>
      </patternFill>
    </fill>
    <fill>
      <patternFill patternType="solid">
        <fgColor rgb="FFFFFFFF"/>
        <bgColor rgb="FFFFFFFF"/>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02">
    <xf numFmtId="0" fontId="0" fillId="0" borderId="0" xfId="0"/>
    <xf numFmtId="0" fontId="5" fillId="2" borderId="1" xfId="0" applyFont="1" applyFill="1" applyBorder="1"/>
    <xf numFmtId="0" fontId="5" fillId="3" borderId="1" xfId="0" applyFont="1" applyFill="1" applyBorder="1"/>
    <xf numFmtId="0" fontId="5" fillId="4" borderId="1" xfId="0" applyFont="1" applyFill="1" applyBorder="1"/>
    <xf numFmtId="0" fontId="6" fillId="0" borderId="0" xfId="0" applyFont="1"/>
    <xf numFmtId="0" fontId="5" fillId="5" borderId="1" xfId="0" applyFont="1" applyFill="1" applyBorder="1"/>
    <xf numFmtId="0" fontId="5" fillId="6" borderId="1" xfId="0" applyFont="1" applyFill="1" applyBorder="1"/>
    <xf numFmtId="0" fontId="5" fillId="7" borderId="1" xfId="0" applyFont="1" applyFill="1" applyBorder="1"/>
    <xf numFmtId="0" fontId="6" fillId="0" borderId="1" xfId="0" applyFont="1" applyBorder="1" applyAlignment="1">
      <alignment horizontal="center"/>
    </xf>
    <xf numFmtId="0" fontId="5" fillId="2" borderId="1" xfId="0" applyFont="1" applyFill="1" applyBorder="1" applyAlignment="1">
      <alignment horizontal="center"/>
    </xf>
    <xf numFmtId="0" fontId="5" fillId="0" borderId="0" xfId="0" applyFont="1" applyAlignment="1">
      <alignment horizontal="center"/>
    </xf>
    <xf numFmtId="0" fontId="5" fillId="0" borderId="0" xfId="0" applyFont="1"/>
    <xf numFmtId="0" fontId="6" fillId="0" borderId="0" xfId="0" applyFont="1" applyAlignment="1">
      <alignment horizontal="center"/>
    </xf>
    <xf numFmtId="49" fontId="6" fillId="0" borderId="0" xfId="0" applyNumberFormat="1" applyFont="1"/>
    <xf numFmtId="0" fontId="8" fillId="2" borderId="1" xfId="0" applyFont="1" applyFill="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20" fontId="6" fillId="0" borderId="0" xfId="0" applyNumberFormat="1" applyFont="1"/>
    <xf numFmtId="0" fontId="6" fillId="0" borderId="5" xfId="0" applyFont="1" applyBorder="1" applyAlignment="1">
      <alignment horizontal="center"/>
    </xf>
    <xf numFmtId="0" fontId="9" fillId="11" borderId="5" xfId="0" applyFont="1" applyFill="1" applyBorder="1" applyAlignment="1">
      <alignment horizontal="center"/>
    </xf>
    <xf numFmtId="0" fontId="9" fillId="0" borderId="1" xfId="0" applyFont="1" applyBorder="1" applyAlignment="1">
      <alignment horizontal="center"/>
    </xf>
    <xf numFmtId="0" fontId="10" fillId="12" borderId="0" xfId="0" applyFont="1" applyFill="1"/>
    <xf numFmtId="0" fontId="9" fillId="11" borderId="1" xfId="0" applyFont="1" applyFill="1" applyBorder="1" applyAlignment="1">
      <alignment horizontal="center"/>
    </xf>
    <xf numFmtId="0" fontId="11" fillId="12" borderId="1" xfId="0" applyFont="1" applyFill="1" applyBorder="1" applyAlignment="1">
      <alignment horizontal="center"/>
    </xf>
    <xf numFmtId="0" fontId="10" fillId="12" borderId="1" xfId="0" applyFont="1" applyFill="1" applyBorder="1"/>
    <xf numFmtId="0" fontId="13" fillId="0" borderId="1" xfId="1" applyBorder="1" applyAlignment="1">
      <alignment horizontal="center"/>
    </xf>
    <xf numFmtId="0" fontId="6" fillId="0" borderId="8" xfId="0" applyFont="1" applyBorder="1"/>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center" wrapText="1"/>
    </xf>
    <xf numFmtId="0" fontId="12" fillId="2" borderId="1" xfId="0" applyFont="1" applyFill="1" applyBorder="1" applyAlignment="1">
      <alignment vertical="center"/>
    </xf>
    <xf numFmtId="0" fontId="5" fillId="2" borderId="2" xfId="0" applyFont="1" applyFill="1" applyBorder="1" applyAlignment="1">
      <alignment vertical="center" wrapText="1"/>
    </xf>
    <xf numFmtId="0" fontId="14" fillId="15" borderId="9" xfId="0" applyFont="1" applyFill="1" applyBorder="1" applyAlignment="1">
      <alignment vertical="center"/>
    </xf>
    <xf numFmtId="0" fontId="14" fillId="0" borderId="8" xfId="0" applyFont="1" applyBorder="1" applyAlignment="1">
      <alignment vertical="center"/>
    </xf>
    <xf numFmtId="0" fontId="5" fillId="3" borderId="1" xfId="0" applyFont="1" applyFill="1" applyBorder="1" applyAlignment="1">
      <alignment vertical="center"/>
    </xf>
    <xf numFmtId="0" fontId="5" fillId="3" borderId="2" xfId="0" applyFont="1" applyFill="1" applyBorder="1" applyAlignment="1">
      <alignment vertical="center" wrapText="1"/>
    </xf>
    <xf numFmtId="49" fontId="6" fillId="0" borderId="9" xfId="0" applyNumberFormat="1" applyFont="1" applyBorder="1" applyAlignment="1">
      <alignment vertical="center" wrapText="1"/>
    </xf>
    <xf numFmtId="49" fontId="6" fillId="0" borderId="8" xfId="0" applyNumberFormat="1" applyFont="1" applyBorder="1" applyAlignment="1">
      <alignment vertical="center" wrapText="1"/>
    </xf>
    <xf numFmtId="0" fontId="9" fillId="0" borderId="0" xfId="0" applyFont="1" applyAlignment="1">
      <alignment vertical="center"/>
    </xf>
    <xf numFmtId="0" fontId="5" fillId="4" borderId="1" xfId="0" applyFont="1" applyFill="1" applyBorder="1" applyAlignment="1">
      <alignment vertical="center"/>
    </xf>
    <xf numFmtId="0" fontId="5" fillId="4" borderId="2" xfId="0" applyFont="1" applyFill="1" applyBorder="1" applyAlignment="1">
      <alignment vertical="center" wrapText="1"/>
    </xf>
    <xf numFmtId="0" fontId="5" fillId="5" borderId="1" xfId="0" applyFont="1" applyFill="1" applyBorder="1" applyAlignment="1">
      <alignment vertical="center"/>
    </xf>
    <xf numFmtId="0" fontId="5" fillId="5" borderId="2" xfId="0" applyFont="1" applyFill="1" applyBorder="1" applyAlignment="1">
      <alignment vertical="center" wrapText="1"/>
    </xf>
    <xf numFmtId="0" fontId="6" fillId="0" borderId="0" xfId="0" applyFont="1" applyAlignment="1">
      <alignment vertical="center" wrapText="1"/>
    </xf>
    <xf numFmtId="0" fontId="5" fillId="6" borderId="1" xfId="0" applyFont="1" applyFill="1" applyBorder="1" applyAlignment="1">
      <alignment vertical="center"/>
    </xf>
    <xf numFmtId="0" fontId="5" fillId="6" borderId="2" xfId="0" applyFont="1" applyFill="1" applyBorder="1" applyAlignment="1">
      <alignment vertical="center" wrapText="1"/>
    </xf>
    <xf numFmtId="0" fontId="4" fillId="0" borderId="0" xfId="0" applyFont="1" applyAlignment="1">
      <alignment vertical="center"/>
    </xf>
    <xf numFmtId="0" fontId="5" fillId="7" borderId="1" xfId="0" applyFont="1" applyFill="1" applyBorder="1" applyAlignment="1">
      <alignment vertical="center"/>
    </xf>
    <xf numFmtId="0" fontId="5" fillId="7" borderId="2" xfId="0" applyFont="1" applyFill="1" applyBorder="1" applyAlignment="1">
      <alignment vertical="center" wrapText="1"/>
    </xf>
    <xf numFmtId="0" fontId="0" fillId="0" borderId="8" xfId="0"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49" fontId="6" fillId="0" borderId="0" xfId="0" applyNumberFormat="1" applyFont="1" applyAlignment="1">
      <alignment horizontal="left" vertical="center"/>
    </xf>
    <xf numFmtId="0" fontId="5" fillId="3" borderId="1" xfId="0" applyFont="1" applyFill="1" applyBorder="1" applyAlignment="1">
      <alignment horizontal="left" vertical="center"/>
    </xf>
    <xf numFmtId="0" fontId="5" fillId="3" borderId="2" xfId="0" applyFont="1" applyFill="1" applyBorder="1" applyAlignment="1">
      <alignment horizontal="left" vertical="center" wrapText="1"/>
    </xf>
    <xf numFmtId="49" fontId="15" fillId="0" borderId="9" xfId="0" applyNumberFormat="1" applyFont="1" applyBorder="1" applyAlignment="1">
      <alignment horizontal="left" vertical="center" wrapText="1"/>
    </xf>
    <xf numFmtId="49" fontId="15" fillId="0" borderId="0" xfId="0" applyNumberFormat="1" applyFont="1" applyAlignment="1">
      <alignment horizontal="left" vertical="center" wrapText="1"/>
    </xf>
    <xf numFmtId="0" fontId="5" fillId="4" borderId="1" xfId="0" applyFont="1" applyFill="1" applyBorder="1" applyAlignment="1">
      <alignment horizontal="left" vertical="center"/>
    </xf>
    <xf numFmtId="0" fontId="5" fillId="4" borderId="2" xfId="0" applyFont="1" applyFill="1" applyBorder="1" applyAlignment="1">
      <alignment horizontal="left" vertical="center" wrapText="1"/>
    </xf>
    <xf numFmtId="0" fontId="5" fillId="5" borderId="1" xfId="0" applyFont="1" applyFill="1" applyBorder="1" applyAlignment="1">
      <alignment horizontal="left" vertical="center"/>
    </xf>
    <xf numFmtId="0" fontId="5" fillId="5" borderId="2" xfId="0" applyFont="1" applyFill="1" applyBorder="1" applyAlignment="1">
      <alignment horizontal="left" vertical="center" wrapText="1"/>
    </xf>
    <xf numFmtId="0" fontId="5" fillId="6" borderId="1" xfId="0" applyFont="1" applyFill="1" applyBorder="1" applyAlignment="1">
      <alignment horizontal="left" vertical="center"/>
    </xf>
    <xf numFmtId="0" fontId="5" fillId="6" borderId="2" xfId="0" applyFont="1" applyFill="1" applyBorder="1" applyAlignment="1">
      <alignment horizontal="left" vertical="center" wrapText="1"/>
    </xf>
    <xf numFmtId="0" fontId="5" fillId="7" borderId="1" xfId="0" applyFont="1" applyFill="1" applyBorder="1" applyAlignment="1">
      <alignment horizontal="left" vertical="center"/>
    </xf>
    <xf numFmtId="0" fontId="5" fillId="7" borderId="2"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6" fillId="0" borderId="0" xfId="0" applyFont="1" applyAlignment="1">
      <alignment vertic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49" fontId="6" fillId="0" borderId="0" xfId="0" applyNumberFormat="1" applyFont="1" applyAlignment="1">
      <alignment vertical="center" wrapText="1"/>
    </xf>
    <xf numFmtId="0" fontId="16" fillId="13" borderId="9" xfId="0" applyFont="1" applyFill="1" applyBorder="1" applyAlignment="1">
      <alignment horizontal="center" vertical="center" wrapText="1"/>
    </xf>
    <xf numFmtId="49" fontId="15" fillId="0" borderId="9" xfId="0" applyNumberFormat="1" applyFont="1" applyBorder="1" applyAlignment="1">
      <alignment horizontal="center" vertical="center" wrapText="1"/>
    </xf>
    <xf numFmtId="49" fontId="0" fillId="0" borderId="9" xfId="0" applyNumberFormat="1" applyBorder="1" applyAlignment="1">
      <alignment horizontal="center" vertical="center" wrapText="1"/>
    </xf>
    <xf numFmtId="0" fontId="9" fillId="0" borderId="9" xfId="0" applyFont="1" applyBorder="1" applyAlignment="1">
      <alignment horizontal="center" vertical="center" wrapText="1"/>
    </xf>
    <xf numFmtId="49" fontId="1" fillId="0" borderId="9"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4" fillId="0" borderId="9" xfId="0" applyFont="1" applyBorder="1" applyAlignment="1">
      <alignment horizontal="center" vertical="center" wrapText="1"/>
    </xf>
    <xf numFmtId="0" fontId="2" fillId="0" borderId="9" xfId="0" applyFont="1" applyBorder="1" applyAlignment="1">
      <alignment horizontal="center" vertical="center" wrapText="1"/>
    </xf>
    <xf numFmtId="0" fontId="3" fillId="0" borderId="9" xfId="0" applyFont="1" applyBorder="1" applyAlignment="1">
      <alignment horizontal="center" vertical="center" wrapText="1"/>
    </xf>
    <xf numFmtId="0" fontId="6" fillId="0" borderId="9" xfId="0" applyFont="1" applyBorder="1" applyAlignment="1">
      <alignment horizontal="center" vertical="center" wrapText="1"/>
    </xf>
    <xf numFmtId="0" fontId="7" fillId="0" borderId="8" xfId="0" applyFont="1" applyBorder="1"/>
    <xf numFmtId="0" fontId="21" fillId="15" borderId="9" xfId="0" applyFont="1" applyFill="1" applyBorder="1" applyAlignment="1">
      <alignment horizontal="center" vertical="center" wrapText="1"/>
    </xf>
    <xf numFmtId="0" fontId="21" fillId="15" borderId="9" xfId="0" applyFont="1" applyFill="1" applyBorder="1" applyAlignment="1">
      <alignment vertical="center" wrapText="1"/>
    </xf>
    <xf numFmtId="0" fontId="21" fillId="5" borderId="9" xfId="0" applyFont="1" applyFill="1" applyBorder="1" applyAlignment="1">
      <alignment horizontal="center" vertical="center"/>
    </xf>
    <xf numFmtId="0" fontId="21" fillId="4" borderId="9" xfId="0" applyFont="1" applyFill="1" applyBorder="1" applyAlignment="1">
      <alignment horizontal="center" vertical="center"/>
    </xf>
    <xf numFmtId="0" fontId="21" fillId="3" borderId="9" xfId="0" applyFont="1" applyFill="1" applyBorder="1" applyAlignment="1">
      <alignment horizontal="center" vertical="center"/>
    </xf>
    <xf numFmtId="0" fontId="21" fillId="6" borderId="9" xfId="0" applyFont="1" applyFill="1" applyBorder="1" applyAlignment="1">
      <alignment horizontal="center" vertical="center"/>
    </xf>
    <xf numFmtId="0" fontId="21" fillId="7" borderId="9" xfId="0" applyFont="1" applyFill="1" applyBorder="1" applyAlignment="1">
      <alignment horizontal="center" vertical="center"/>
    </xf>
    <xf numFmtId="49" fontId="2" fillId="0" borderId="9" xfId="0" applyNumberFormat="1" applyFont="1" applyBorder="1" applyAlignment="1">
      <alignment horizontal="center" vertical="center" wrapText="1"/>
    </xf>
    <xf numFmtId="0" fontId="22" fillId="0" borderId="0" xfId="0" applyFont="1"/>
    <xf numFmtId="49" fontId="6" fillId="0" borderId="9" xfId="0" applyNumberFormat="1" applyFont="1" applyBorder="1" applyAlignment="1">
      <alignment horizontal="left" vertical="center" wrapText="1"/>
    </xf>
    <xf numFmtId="0" fontId="20" fillId="9" borderId="9" xfId="0" applyFont="1" applyFill="1" applyBorder="1" applyAlignment="1">
      <alignment horizontal="center" vertical="center" textRotation="90" wrapText="1"/>
    </xf>
    <xf numFmtId="0" fontId="19" fillId="8" borderId="9" xfId="0" applyFont="1" applyFill="1" applyBorder="1" applyAlignment="1">
      <alignment horizontal="center" vertical="center"/>
    </xf>
    <xf numFmtId="0" fontId="18" fillId="16" borderId="9" xfId="0" applyFont="1" applyFill="1" applyBorder="1" applyAlignment="1">
      <alignment horizontal="center"/>
    </xf>
    <xf numFmtId="0" fontId="17" fillId="14" borderId="9" xfId="0" applyFont="1" applyFill="1" applyBorder="1" applyAlignment="1">
      <alignment horizontal="center" vertical="center" wrapText="1"/>
    </xf>
    <xf numFmtId="49" fontId="2" fillId="0" borderId="9"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5" fillId="2" borderId="2" xfId="0" applyFont="1" applyFill="1" applyBorder="1" applyAlignment="1">
      <alignment horizontal="center"/>
    </xf>
    <xf numFmtId="0" fontId="7" fillId="0" borderId="3" xfId="0" applyFont="1" applyBorder="1"/>
    <xf numFmtId="0" fontId="7" fillId="0" borderId="4" xfId="0" applyFont="1" applyBorder="1"/>
    <xf numFmtId="0" fontId="5" fillId="10" borderId="2" xfId="0" applyFont="1" applyFill="1" applyBorder="1" applyAlignment="1">
      <alignment horizontal="center"/>
    </xf>
  </cellXfs>
  <cellStyles count="2">
    <cellStyle name="Hyperlink" xfId="1" builtinId="8"/>
    <cellStyle name="Normal" xfId="0" builtinId="0"/>
  </cellStyles>
  <dxfs count="10">
    <dxf>
      <fill>
        <patternFill patternType="solid">
          <fgColor rgb="FFC00000"/>
          <bgColor rgb="FFC00000"/>
        </patternFill>
      </fill>
    </dxf>
    <dxf>
      <font>
        <b/>
      </font>
      <fill>
        <patternFill patternType="solid">
          <fgColor rgb="FFC00000"/>
          <bgColor rgb="FFC00000"/>
        </patternFill>
      </fill>
    </dxf>
    <dxf>
      <fill>
        <patternFill patternType="solid">
          <fgColor rgb="FFFF0000"/>
          <bgColor rgb="FFFF0000"/>
        </patternFill>
      </fill>
    </dxf>
    <dxf>
      <font>
        <b/>
      </font>
      <fill>
        <patternFill patternType="solid">
          <fgColor rgb="FFC00000"/>
          <bgColor rgb="FFC00000"/>
        </patternFill>
      </fill>
    </dxf>
    <dxf>
      <font>
        <b/>
      </font>
      <fill>
        <patternFill patternType="solid">
          <fgColor rgb="FFFF0000"/>
          <bgColor rgb="FFFF0000"/>
        </patternFill>
      </fill>
    </dxf>
    <dxf>
      <font>
        <b/>
      </font>
      <fill>
        <patternFill patternType="solid">
          <fgColor rgb="FFFFFF00"/>
          <bgColor rgb="FFFFFF00"/>
        </patternFill>
      </fill>
    </dxf>
    <dxf>
      <font>
        <b/>
      </font>
      <fill>
        <patternFill patternType="solid">
          <fgColor theme="7"/>
          <bgColor theme="7"/>
        </patternFill>
      </fill>
    </dxf>
    <dxf>
      <font>
        <b/>
      </font>
      <fill>
        <patternFill patternType="solid">
          <fgColor rgb="FF92D050"/>
          <bgColor rgb="FF92D050"/>
        </patternFill>
      </fill>
    </dxf>
    <dxf>
      <font>
        <color rgb="FF9C0006"/>
      </font>
      <fill>
        <patternFill patternType="solid">
          <fgColor rgb="FFFFC7CE"/>
          <bgColor rgb="FFFFC7CE"/>
        </patternFill>
      </fill>
    </dxf>
    <dxf>
      <font>
        <b/>
        <color theme="1"/>
      </font>
      <fill>
        <patternFill patternType="solid">
          <fgColor rgb="FFC00000"/>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90"/>
  <sheetViews>
    <sheetView zoomScale="115" zoomScaleNormal="115" workbookViewId="0">
      <selection activeCell="G12" sqref="G12"/>
    </sheetView>
  </sheetViews>
  <sheetFormatPr defaultColWidth="14.42578125" defaultRowHeight="15" customHeight="1" x14ac:dyDescent="0.25"/>
  <cols>
    <col min="1" max="1" width="8.85546875" customWidth="1"/>
    <col min="2" max="2" width="5.28515625" customWidth="1"/>
    <col min="3" max="3" width="23.28515625" customWidth="1"/>
    <col min="4" max="4" width="11" customWidth="1"/>
    <col min="5" max="5" width="10" customWidth="1"/>
    <col min="6" max="7" width="9.28515625" customWidth="1"/>
    <col min="8" max="8" width="10" customWidth="1"/>
    <col min="9" max="9" width="8.85546875" customWidth="1"/>
    <col min="10" max="10" width="9.140625" customWidth="1"/>
    <col min="11" max="11" width="8.85546875" customWidth="1"/>
    <col min="12" max="12" width="9.7109375" customWidth="1"/>
    <col min="13" max="26" width="8.85546875" customWidth="1"/>
  </cols>
  <sheetData>
    <row r="1" spans="1:14" x14ac:dyDescent="0.25">
      <c r="A1" s="4"/>
      <c r="B1" s="4"/>
    </row>
    <row r="2" spans="1:14" x14ac:dyDescent="0.25">
      <c r="A2" s="4"/>
      <c r="B2" s="4"/>
      <c r="C2" s="1" t="s">
        <v>0</v>
      </c>
      <c r="D2" s="9" t="s">
        <v>22</v>
      </c>
      <c r="E2" s="10"/>
    </row>
    <row r="3" spans="1:14" x14ac:dyDescent="0.25">
      <c r="A3" s="4"/>
      <c r="B3" s="11"/>
      <c r="C3" s="2" t="s">
        <v>1</v>
      </c>
      <c r="D3" s="8" t="s">
        <v>21</v>
      </c>
      <c r="E3" s="12"/>
      <c r="G3" s="4"/>
      <c r="H3" s="4"/>
      <c r="I3" s="4"/>
      <c r="J3" s="4"/>
      <c r="K3" s="4"/>
      <c r="L3" s="4"/>
      <c r="M3" s="4"/>
      <c r="N3" s="4"/>
    </row>
    <row r="4" spans="1:14" x14ac:dyDescent="0.25">
      <c r="A4" s="4"/>
      <c r="B4" s="11"/>
      <c r="C4" s="3" t="s">
        <v>3</v>
      </c>
      <c r="D4" s="8" t="s">
        <v>20</v>
      </c>
      <c r="E4" s="12"/>
      <c r="G4" s="4"/>
      <c r="H4" s="4"/>
      <c r="I4" s="4"/>
      <c r="J4" s="4"/>
      <c r="K4" s="4"/>
      <c r="L4" s="4"/>
      <c r="M4" s="4"/>
      <c r="N4" s="4"/>
    </row>
    <row r="5" spans="1:14" x14ac:dyDescent="0.25">
      <c r="A5" s="4"/>
      <c r="B5" s="11"/>
      <c r="C5" s="5" t="s">
        <v>5</v>
      </c>
      <c r="D5" s="8" t="s">
        <v>19</v>
      </c>
      <c r="E5" s="12"/>
      <c r="G5" s="4"/>
      <c r="H5" s="4"/>
      <c r="I5" s="4"/>
      <c r="J5" s="4"/>
      <c r="K5" s="4"/>
      <c r="L5" s="4"/>
      <c r="M5" s="4"/>
      <c r="N5" s="4"/>
    </row>
    <row r="6" spans="1:14" x14ac:dyDescent="0.25">
      <c r="A6" s="4"/>
      <c r="B6" s="11"/>
      <c r="C6" s="6" t="s">
        <v>7</v>
      </c>
      <c r="D6" s="8" t="s">
        <v>18</v>
      </c>
      <c r="E6" s="12"/>
      <c r="G6" s="4"/>
      <c r="H6" s="4"/>
      <c r="I6" s="4"/>
      <c r="J6" s="4"/>
      <c r="K6" s="4"/>
      <c r="L6" s="4"/>
      <c r="M6" s="4"/>
      <c r="N6" s="4"/>
    </row>
    <row r="7" spans="1:14" x14ac:dyDescent="0.25">
      <c r="A7" s="4"/>
      <c r="B7" s="11"/>
      <c r="C7" s="7" t="s">
        <v>9</v>
      </c>
      <c r="D7" s="8" t="s">
        <v>17</v>
      </c>
      <c r="E7" s="12"/>
      <c r="G7" s="4"/>
      <c r="H7" s="4"/>
      <c r="I7" s="4"/>
      <c r="J7" s="4"/>
      <c r="K7" s="4"/>
      <c r="L7" s="4"/>
      <c r="M7" s="4"/>
      <c r="N7" s="4"/>
    </row>
    <row r="8" spans="1:14" x14ac:dyDescent="0.25">
      <c r="A8" s="4"/>
      <c r="B8" s="4"/>
      <c r="G8" s="4"/>
      <c r="H8" s="4"/>
      <c r="I8" s="4"/>
      <c r="J8" s="4"/>
      <c r="K8" s="4"/>
      <c r="L8" s="4"/>
      <c r="M8" s="4"/>
      <c r="N8" s="4"/>
    </row>
    <row r="9" spans="1:14" x14ac:dyDescent="0.25">
      <c r="A9" s="4"/>
      <c r="B9" s="4"/>
      <c r="C9" s="90" t="s">
        <v>100</v>
      </c>
      <c r="G9" s="4"/>
      <c r="H9" s="4"/>
      <c r="I9" s="4"/>
      <c r="J9" s="4"/>
      <c r="K9" s="4"/>
      <c r="L9" s="4"/>
      <c r="M9" s="4"/>
      <c r="N9" s="4"/>
    </row>
    <row r="10" spans="1:14" x14ac:dyDescent="0.25">
      <c r="A10" s="4"/>
      <c r="B10" s="4"/>
      <c r="C10" s="4"/>
      <c r="D10" s="4"/>
      <c r="E10" s="4"/>
      <c r="G10" s="4"/>
      <c r="H10" s="4"/>
      <c r="I10" s="4"/>
      <c r="J10" s="13"/>
      <c r="K10" s="4"/>
      <c r="L10" s="4"/>
      <c r="M10" s="4"/>
      <c r="N10" s="4"/>
    </row>
    <row r="11" spans="1:14" ht="20.100000000000001" customHeight="1" x14ac:dyDescent="0.25">
      <c r="A11" s="4"/>
      <c r="B11" s="94"/>
      <c r="C11" s="94"/>
      <c r="D11" s="93" t="s">
        <v>15</v>
      </c>
      <c r="E11" s="93"/>
      <c r="F11" s="93"/>
      <c r="G11" s="93"/>
      <c r="H11" s="93"/>
      <c r="M11" s="4"/>
      <c r="N11" s="4"/>
    </row>
    <row r="12" spans="1:14" ht="38.25" x14ac:dyDescent="0.25">
      <c r="A12" s="4"/>
      <c r="B12" s="94"/>
      <c r="C12" s="94"/>
      <c r="D12" s="82" t="s">
        <v>96</v>
      </c>
      <c r="E12" s="82" t="s">
        <v>126</v>
      </c>
      <c r="F12" s="82" t="s">
        <v>110</v>
      </c>
      <c r="G12" s="82" t="s">
        <v>111</v>
      </c>
      <c r="H12" s="82" t="s">
        <v>112</v>
      </c>
      <c r="I12" s="4"/>
      <c r="J12" s="13"/>
      <c r="K12" s="4"/>
      <c r="L12" s="4"/>
      <c r="M12" s="4"/>
      <c r="N12" s="4"/>
    </row>
    <row r="13" spans="1:14" ht="25.5" x14ac:dyDescent="0.25">
      <c r="A13" s="4"/>
      <c r="B13" s="92" t="s">
        <v>16</v>
      </c>
      <c r="C13" s="83" t="s">
        <v>108</v>
      </c>
      <c r="D13" s="84" t="s">
        <v>19</v>
      </c>
      <c r="E13" s="84" t="s">
        <v>19</v>
      </c>
      <c r="F13" s="85" t="s">
        <v>20</v>
      </c>
      <c r="G13" s="86" t="s">
        <v>21</v>
      </c>
      <c r="H13" s="86" t="s">
        <v>21</v>
      </c>
      <c r="I13" s="4"/>
      <c r="J13" s="13"/>
      <c r="K13" s="4"/>
      <c r="L13" s="4"/>
      <c r="M13" s="4"/>
      <c r="N13" s="4"/>
    </row>
    <row r="14" spans="1:14" ht="25.5" x14ac:dyDescent="0.25">
      <c r="A14" s="4"/>
      <c r="B14" s="92"/>
      <c r="C14" s="83" t="s">
        <v>102</v>
      </c>
      <c r="D14" s="87" t="s">
        <v>18</v>
      </c>
      <c r="E14" s="84" t="s">
        <v>19</v>
      </c>
      <c r="F14" s="85" t="s">
        <v>20</v>
      </c>
      <c r="G14" s="85" t="s">
        <v>20</v>
      </c>
      <c r="H14" s="86" t="s">
        <v>21</v>
      </c>
      <c r="I14" s="4"/>
      <c r="J14" s="13"/>
      <c r="K14" s="4"/>
      <c r="L14" s="4"/>
      <c r="M14" s="4"/>
      <c r="N14" s="4"/>
    </row>
    <row r="15" spans="1:14" ht="25.5" x14ac:dyDescent="0.25">
      <c r="A15" s="4"/>
      <c r="B15" s="92"/>
      <c r="C15" s="83" t="s">
        <v>101</v>
      </c>
      <c r="D15" s="87" t="s">
        <v>18</v>
      </c>
      <c r="E15" s="84" t="s">
        <v>19</v>
      </c>
      <c r="F15" s="84" t="s">
        <v>19</v>
      </c>
      <c r="G15" s="85" t="s">
        <v>20</v>
      </c>
      <c r="H15" s="85" t="s">
        <v>20</v>
      </c>
      <c r="I15" s="4"/>
      <c r="J15" s="4"/>
      <c r="K15" s="4"/>
      <c r="L15" s="4"/>
      <c r="M15" s="4"/>
      <c r="N15" s="4"/>
    </row>
    <row r="16" spans="1:14" ht="25.5" x14ac:dyDescent="0.25">
      <c r="A16" s="4"/>
      <c r="B16" s="92"/>
      <c r="C16" s="83" t="s">
        <v>103</v>
      </c>
      <c r="D16" s="88" t="s">
        <v>17</v>
      </c>
      <c r="E16" s="87" t="s">
        <v>18</v>
      </c>
      <c r="F16" s="84" t="s">
        <v>19</v>
      </c>
      <c r="G16" s="84" t="s">
        <v>19</v>
      </c>
      <c r="H16" s="84" t="s">
        <v>19</v>
      </c>
      <c r="I16" s="4"/>
      <c r="J16" s="4"/>
      <c r="K16" s="4"/>
      <c r="L16" s="4"/>
      <c r="M16" s="4"/>
      <c r="N16" s="4"/>
    </row>
    <row r="17" spans="1:14" ht="25.5" x14ac:dyDescent="0.25">
      <c r="A17" s="4"/>
      <c r="B17" s="92"/>
      <c r="C17" s="83" t="s">
        <v>109</v>
      </c>
      <c r="D17" s="88" t="s">
        <v>17</v>
      </c>
      <c r="E17" s="88" t="s">
        <v>17</v>
      </c>
      <c r="F17" s="87" t="s">
        <v>18</v>
      </c>
      <c r="G17" s="87" t="s">
        <v>18</v>
      </c>
      <c r="H17" s="84" t="s">
        <v>19</v>
      </c>
      <c r="I17" s="4"/>
      <c r="J17" s="4"/>
      <c r="K17" s="4"/>
      <c r="L17" s="4"/>
      <c r="M17" s="4"/>
      <c r="N17" s="4"/>
    </row>
    <row r="18" spans="1:14" ht="15.75" customHeight="1" x14ac:dyDescent="0.25">
      <c r="A18" s="26"/>
      <c r="B18" s="81"/>
      <c r="C18" s="10"/>
      <c r="D18" s="12"/>
      <c r="E18" s="12"/>
      <c r="F18" s="12"/>
      <c r="G18" s="12"/>
      <c r="H18" s="12"/>
      <c r="I18" s="4"/>
      <c r="J18" s="4"/>
      <c r="K18" s="4"/>
      <c r="L18" s="4"/>
      <c r="M18" s="4"/>
      <c r="N18" s="4"/>
    </row>
    <row r="19" spans="1:14" ht="15.75" customHeight="1" x14ac:dyDescent="0.25">
      <c r="A19" s="4"/>
      <c r="B19" s="4"/>
      <c r="C19" s="4"/>
      <c r="D19" s="4"/>
      <c r="E19" s="4"/>
      <c r="F19" s="4"/>
      <c r="G19" s="4"/>
      <c r="H19" s="4"/>
      <c r="I19" s="4"/>
      <c r="J19" s="4"/>
      <c r="K19" s="4"/>
      <c r="L19" s="4"/>
      <c r="M19" s="4"/>
      <c r="N19" s="4"/>
    </row>
    <row r="20" spans="1:14" ht="15.75" customHeight="1" x14ac:dyDescent="0.25">
      <c r="A20" s="4"/>
      <c r="B20" s="4"/>
      <c r="C20" s="4"/>
      <c r="D20" s="4"/>
      <c r="E20" s="4"/>
      <c r="F20" s="4"/>
      <c r="G20" s="4"/>
      <c r="H20" s="4"/>
      <c r="I20" s="4"/>
      <c r="J20" s="4"/>
      <c r="K20" s="4"/>
      <c r="L20" s="4"/>
      <c r="M20" s="4"/>
      <c r="N20" s="4"/>
    </row>
    <row r="21" spans="1:14" ht="15.75" customHeight="1" x14ac:dyDescent="0.25">
      <c r="A21" s="4"/>
      <c r="B21" s="4"/>
      <c r="C21" s="4"/>
      <c r="D21" s="4"/>
      <c r="E21" s="4"/>
      <c r="F21" s="4"/>
      <c r="G21" s="4"/>
      <c r="H21" s="4"/>
      <c r="I21" s="4"/>
      <c r="J21" s="4"/>
      <c r="K21" s="4"/>
      <c r="L21" s="4"/>
      <c r="M21" s="4"/>
      <c r="N21" s="4"/>
    </row>
    <row r="22" spans="1:14" ht="15.75" customHeight="1" x14ac:dyDescent="0.25"/>
    <row r="23" spans="1:14" ht="15.75" customHeight="1" x14ac:dyDescent="0.25"/>
    <row r="24" spans="1:14" ht="15.75" customHeight="1" x14ac:dyDescent="0.25"/>
    <row r="25" spans="1:14" ht="15.75" customHeight="1" x14ac:dyDescent="0.25"/>
    <row r="26" spans="1:14" ht="15.75" customHeight="1" x14ac:dyDescent="0.25"/>
    <row r="27" spans="1:14" ht="15.75" customHeight="1" x14ac:dyDescent="0.25"/>
    <row r="28" spans="1:14" ht="15.75" customHeight="1" x14ac:dyDescent="0.25"/>
    <row r="29" spans="1:14" ht="15.75" customHeight="1" x14ac:dyDescent="0.25"/>
    <row r="30" spans="1:14" ht="15.75" customHeight="1" x14ac:dyDescent="0.25"/>
    <row r="31" spans="1:14" ht="15.75" customHeight="1" x14ac:dyDescent="0.25"/>
    <row r="32" spans="1: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sheetData>
  <mergeCells count="3">
    <mergeCell ref="B13:B17"/>
    <mergeCell ref="D11:H11"/>
    <mergeCell ref="B11:C12"/>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3"/>
  <sheetViews>
    <sheetView zoomScale="85" zoomScaleNormal="85" workbookViewId="0">
      <selection activeCell="C15" sqref="C15"/>
    </sheetView>
  </sheetViews>
  <sheetFormatPr defaultColWidth="14.42578125" defaultRowHeight="15" x14ac:dyDescent="0.25"/>
  <cols>
    <col min="1" max="1" width="1.7109375" style="28" customWidth="1"/>
    <col min="2" max="2" width="12.28515625" style="28" customWidth="1"/>
    <col min="3" max="3" width="46.140625" style="29" customWidth="1"/>
    <col min="4" max="4" width="102.140625" style="28" customWidth="1"/>
    <col min="5" max="5" width="4.42578125" style="28" customWidth="1"/>
    <col min="6" max="6" width="11.28515625" style="28" customWidth="1"/>
    <col min="7" max="7" width="22.140625" style="28" customWidth="1"/>
    <col min="8" max="23" width="8.85546875" style="28" customWidth="1"/>
    <col min="24" max="16384" width="14.42578125" style="28"/>
  </cols>
  <sheetData>
    <row r="2" spans="2:13" ht="15.75" x14ac:dyDescent="0.25">
      <c r="B2" s="30" t="s">
        <v>0</v>
      </c>
      <c r="C2" s="31"/>
      <c r="D2" s="32" t="s">
        <v>53</v>
      </c>
      <c r="E2" s="33"/>
    </row>
    <row r="3" spans="2:13" ht="90" x14ac:dyDescent="0.25">
      <c r="B3" s="34" t="s">
        <v>1</v>
      </c>
      <c r="C3" s="35" t="s">
        <v>116</v>
      </c>
      <c r="D3" s="36" t="s">
        <v>115</v>
      </c>
      <c r="E3" s="37"/>
      <c r="G3" s="38"/>
    </row>
    <row r="4" spans="2:13" ht="225.75" customHeight="1" x14ac:dyDescent="0.25">
      <c r="B4" s="39" t="s">
        <v>3</v>
      </c>
      <c r="C4" s="40" t="s">
        <v>4</v>
      </c>
      <c r="D4" s="36" t="s">
        <v>122</v>
      </c>
      <c r="E4" s="37"/>
      <c r="G4" s="38"/>
    </row>
    <row r="5" spans="2:13" ht="224.25" customHeight="1" x14ac:dyDescent="0.25">
      <c r="B5" s="41" t="s">
        <v>5</v>
      </c>
      <c r="C5" s="42" t="s">
        <v>121</v>
      </c>
      <c r="D5" s="36" t="s">
        <v>123</v>
      </c>
      <c r="E5" s="37"/>
      <c r="G5" s="38"/>
      <c r="H5" s="43"/>
    </row>
    <row r="6" spans="2:13" ht="156.75" customHeight="1" x14ac:dyDescent="0.25">
      <c r="B6" s="44" t="s">
        <v>7</v>
      </c>
      <c r="C6" s="45" t="s">
        <v>8</v>
      </c>
      <c r="D6" s="36" t="s">
        <v>124</v>
      </c>
      <c r="E6" s="37"/>
      <c r="G6" s="38"/>
      <c r="H6" s="46"/>
    </row>
    <row r="7" spans="2:13" ht="90" x14ac:dyDescent="0.25">
      <c r="B7" s="47" t="s">
        <v>9</v>
      </c>
      <c r="C7" s="48" t="s">
        <v>10</v>
      </c>
      <c r="D7" s="36" t="s">
        <v>118</v>
      </c>
      <c r="E7" s="37"/>
      <c r="G7" s="38"/>
      <c r="H7" s="46"/>
    </row>
    <row r="8" spans="2:13" s="49" customFormat="1" x14ac:dyDescent="0.25"/>
    <row r="9" spans="2:13" s="49" customFormat="1" x14ac:dyDescent="0.25"/>
    <row r="10" spans="2:13" x14ac:dyDescent="0.25">
      <c r="B10" s="50" t="s">
        <v>11</v>
      </c>
      <c r="C10" s="51"/>
      <c r="D10" s="32" t="s">
        <v>53</v>
      </c>
      <c r="E10" s="52"/>
      <c r="G10" s="38"/>
      <c r="H10" s="38"/>
      <c r="K10" s="38"/>
      <c r="L10" s="38"/>
    </row>
    <row r="11" spans="2:13" ht="165" x14ac:dyDescent="0.25">
      <c r="B11" s="53" t="s">
        <v>1</v>
      </c>
      <c r="C11" s="54" t="s">
        <v>113</v>
      </c>
      <c r="D11" s="55" t="s">
        <v>117</v>
      </c>
      <c r="E11" s="56"/>
      <c r="G11" s="38"/>
      <c r="H11" s="38"/>
      <c r="I11" s="38"/>
      <c r="K11" s="38"/>
      <c r="L11" s="38"/>
      <c r="M11" s="38"/>
    </row>
    <row r="12" spans="2:13" ht="150" x14ac:dyDescent="0.25">
      <c r="B12" s="57" t="s">
        <v>3</v>
      </c>
      <c r="C12" s="58" t="s">
        <v>29</v>
      </c>
      <c r="D12" s="55" t="s">
        <v>125</v>
      </c>
      <c r="E12" s="56"/>
      <c r="G12" s="38"/>
      <c r="H12" s="38"/>
      <c r="I12" s="38"/>
      <c r="K12" s="38"/>
      <c r="L12" s="38"/>
      <c r="M12" s="38"/>
    </row>
    <row r="13" spans="2:13" ht="180" x14ac:dyDescent="0.25">
      <c r="B13" s="59" t="s">
        <v>5</v>
      </c>
      <c r="C13" s="60" t="s">
        <v>5</v>
      </c>
      <c r="D13" s="91" t="s">
        <v>119</v>
      </c>
      <c r="E13" s="56"/>
      <c r="G13" s="38"/>
      <c r="H13" s="38"/>
      <c r="I13" s="38"/>
      <c r="K13" s="38"/>
      <c r="L13" s="38"/>
      <c r="M13" s="38"/>
    </row>
    <row r="14" spans="2:13" ht="180" x14ac:dyDescent="0.25">
      <c r="B14" s="61" t="s">
        <v>7</v>
      </c>
      <c r="C14" s="62" t="s">
        <v>114</v>
      </c>
      <c r="D14" s="55" t="s">
        <v>120</v>
      </c>
      <c r="E14" s="56"/>
      <c r="G14" s="38"/>
      <c r="H14" s="38"/>
      <c r="I14" s="38"/>
      <c r="K14" s="38"/>
      <c r="L14" s="38"/>
      <c r="M14" s="38"/>
    </row>
    <row r="15" spans="2:13" ht="45" x14ac:dyDescent="0.25">
      <c r="B15" s="63" t="s">
        <v>9</v>
      </c>
      <c r="C15" s="64" t="s">
        <v>12</v>
      </c>
      <c r="D15" s="55" t="s">
        <v>67</v>
      </c>
      <c r="E15" s="56"/>
      <c r="G15" s="38"/>
      <c r="H15" s="38"/>
      <c r="I15" s="38"/>
      <c r="K15" s="38"/>
      <c r="L15" s="38"/>
      <c r="M15" s="38"/>
    </row>
    <row r="16" spans="2:13" x14ac:dyDescent="0.25">
      <c r="B16" s="65"/>
      <c r="C16" s="66"/>
      <c r="D16" s="65"/>
      <c r="E16" s="65"/>
      <c r="G16" s="67"/>
    </row>
    <row r="17" spans="2:7" x14ac:dyDescent="0.25">
      <c r="D17" s="49"/>
      <c r="E17" s="49"/>
      <c r="G17" s="67"/>
    </row>
    <row r="18" spans="2:7" x14ac:dyDescent="0.25">
      <c r="B18" s="68" t="s">
        <v>13</v>
      </c>
      <c r="C18" s="69"/>
      <c r="D18" s="32" t="s">
        <v>53</v>
      </c>
      <c r="E18" s="52"/>
      <c r="G18" s="67"/>
    </row>
    <row r="19" spans="2:7" ht="30" x14ac:dyDescent="0.25">
      <c r="B19" s="34" t="s">
        <v>1</v>
      </c>
      <c r="C19" s="35" t="s">
        <v>104</v>
      </c>
      <c r="D19" s="36" t="s">
        <v>66</v>
      </c>
      <c r="E19" s="70"/>
    </row>
    <row r="20" spans="2:7" ht="30" x14ac:dyDescent="0.25">
      <c r="B20" s="39" t="s">
        <v>3</v>
      </c>
      <c r="C20" s="40" t="s">
        <v>105</v>
      </c>
      <c r="D20" s="36" t="s">
        <v>130</v>
      </c>
      <c r="E20" s="70"/>
    </row>
    <row r="21" spans="2:7" ht="30" x14ac:dyDescent="0.25">
      <c r="B21" s="41" t="s">
        <v>5</v>
      </c>
      <c r="C21" s="42" t="s">
        <v>14</v>
      </c>
      <c r="D21" s="36" t="s">
        <v>131</v>
      </c>
      <c r="E21" s="70"/>
    </row>
    <row r="22" spans="2:7" ht="30" x14ac:dyDescent="0.25">
      <c r="B22" s="44" t="s">
        <v>7</v>
      </c>
      <c r="C22" s="45" t="s">
        <v>106</v>
      </c>
      <c r="D22" s="36" t="s">
        <v>132</v>
      </c>
      <c r="E22" s="70"/>
    </row>
    <row r="23" spans="2:7" ht="30" x14ac:dyDescent="0.25">
      <c r="B23" s="47" t="s">
        <v>9</v>
      </c>
      <c r="C23" s="48" t="s">
        <v>129</v>
      </c>
      <c r="D23" s="36" t="s">
        <v>107</v>
      </c>
      <c r="E23" s="70"/>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35079-375E-E846-BC9E-9DCF19331229}">
  <dimension ref="B1:Q23"/>
  <sheetViews>
    <sheetView tabSelected="1" topLeftCell="C6" zoomScale="89" zoomScaleNormal="89" workbookViewId="0">
      <selection activeCell="B1" sqref="B1:I8"/>
    </sheetView>
  </sheetViews>
  <sheetFormatPr defaultColWidth="14.42578125" defaultRowHeight="15" x14ac:dyDescent="0.25"/>
  <cols>
    <col min="1" max="1" width="1.7109375" style="28" customWidth="1"/>
    <col min="2" max="2" width="12.28515625" style="28" customWidth="1"/>
    <col min="3" max="3" width="46.140625" style="29" customWidth="1"/>
    <col min="4" max="4" width="102.140625" style="28" customWidth="1"/>
    <col min="5" max="5" width="4.42578125" style="28" customWidth="1"/>
    <col min="6" max="6" width="22.85546875" style="27" customWidth="1"/>
    <col min="7" max="7" width="27.7109375" style="27" customWidth="1"/>
    <col min="8" max="8" width="57.140625" style="27" customWidth="1"/>
    <col min="9" max="9" width="23.85546875" style="27" customWidth="1"/>
    <col min="10" max="10" width="11.28515625" style="28" customWidth="1"/>
    <col min="11" max="11" width="22.140625" style="28" customWidth="1"/>
    <col min="12" max="27" width="8.85546875" style="28" customWidth="1"/>
    <col min="28" max="16384" width="14.42578125" style="28"/>
  </cols>
  <sheetData>
    <row r="1" spans="2:17" ht="18.75" x14ac:dyDescent="0.25">
      <c r="F1" s="95" t="s">
        <v>95</v>
      </c>
      <c r="G1" s="95"/>
      <c r="H1" s="95"/>
      <c r="I1" s="95"/>
    </row>
    <row r="2" spans="2:17" ht="15.75" x14ac:dyDescent="0.25">
      <c r="B2" s="30" t="s">
        <v>0</v>
      </c>
      <c r="C2" s="31"/>
      <c r="D2" s="32" t="s">
        <v>53</v>
      </c>
      <c r="E2" s="33"/>
      <c r="F2" s="71" t="s">
        <v>24</v>
      </c>
      <c r="G2" s="71" t="s">
        <v>25</v>
      </c>
      <c r="H2" s="71" t="s">
        <v>26</v>
      </c>
      <c r="I2" s="71" t="s">
        <v>27</v>
      </c>
    </row>
    <row r="3" spans="2:17" ht="108" customHeight="1" x14ac:dyDescent="0.25">
      <c r="B3" s="34" t="s">
        <v>1</v>
      </c>
      <c r="C3" s="35" t="s">
        <v>2</v>
      </c>
      <c r="D3" s="36" t="s">
        <v>64</v>
      </c>
      <c r="E3" s="37"/>
      <c r="F3" s="72" t="s">
        <v>79</v>
      </c>
      <c r="G3" s="96" t="s">
        <v>82</v>
      </c>
      <c r="H3" s="73" t="s">
        <v>31</v>
      </c>
      <c r="I3" s="74" t="s">
        <v>52</v>
      </c>
      <c r="K3" s="38"/>
    </row>
    <row r="4" spans="2:17" ht="176.25" customHeight="1" x14ac:dyDescent="0.25">
      <c r="B4" s="39" t="s">
        <v>3</v>
      </c>
      <c r="C4" s="40" t="s">
        <v>4</v>
      </c>
      <c r="D4" s="36" t="s">
        <v>97</v>
      </c>
      <c r="E4" s="37"/>
      <c r="F4" s="72" t="s">
        <v>78</v>
      </c>
      <c r="G4" s="97"/>
      <c r="H4" s="73" t="s">
        <v>94</v>
      </c>
      <c r="I4" s="74" t="s">
        <v>51</v>
      </c>
      <c r="K4" s="38"/>
    </row>
    <row r="5" spans="2:17" ht="282" customHeight="1" x14ac:dyDescent="0.25">
      <c r="B5" s="41" t="s">
        <v>5</v>
      </c>
      <c r="C5" s="42" t="s">
        <v>6</v>
      </c>
      <c r="D5" s="36" t="s">
        <v>98</v>
      </c>
      <c r="E5" s="37"/>
      <c r="F5" s="72" t="s">
        <v>77</v>
      </c>
      <c r="G5" s="89" t="s">
        <v>81</v>
      </c>
      <c r="H5" s="73" t="s">
        <v>30</v>
      </c>
      <c r="I5" s="74" t="s">
        <v>50</v>
      </c>
      <c r="K5" s="38"/>
      <c r="L5" s="43"/>
    </row>
    <row r="6" spans="2:17" ht="166.5" customHeight="1" x14ac:dyDescent="0.25">
      <c r="B6" s="44" t="s">
        <v>7</v>
      </c>
      <c r="C6" s="45" t="s">
        <v>8</v>
      </c>
      <c r="D6" s="36" t="s">
        <v>65</v>
      </c>
      <c r="E6" s="37"/>
      <c r="F6" s="72" t="s">
        <v>76</v>
      </c>
      <c r="G6" s="96" t="s">
        <v>80</v>
      </c>
      <c r="H6" s="75" t="s">
        <v>93</v>
      </c>
      <c r="I6" s="74" t="s">
        <v>49</v>
      </c>
      <c r="K6" s="38"/>
      <c r="L6" s="46"/>
    </row>
    <row r="7" spans="2:17" ht="115.5" customHeight="1" x14ac:dyDescent="0.25">
      <c r="B7" s="47" t="s">
        <v>9</v>
      </c>
      <c r="C7" s="48" t="s">
        <v>10</v>
      </c>
      <c r="D7" s="36" t="s">
        <v>99</v>
      </c>
      <c r="E7" s="37"/>
      <c r="F7" s="72" t="s">
        <v>75</v>
      </c>
      <c r="G7" s="97"/>
      <c r="H7" s="75" t="s">
        <v>35</v>
      </c>
      <c r="I7" s="74" t="s">
        <v>48</v>
      </c>
      <c r="K7" s="38"/>
      <c r="L7" s="46"/>
    </row>
    <row r="8" spans="2:17" s="49" customFormat="1" x14ac:dyDescent="0.25"/>
    <row r="9" spans="2:17" s="49" customFormat="1" ht="18.75" x14ac:dyDescent="0.25">
      <c r="F9" s="95" t="s">
        <v>95</v>
      </c>
      <c r="G9" s="95"/>
      <c r="H9" s="95"/>
      <c r="I9" s="95"/>
    </row>
    <row r="10" spans="2:17" x14ac:dyDescent="0.25">
      <c r="B10" s="50" t="s">
        <v>11</v>
      </c>
      <c r="C10" s="51"/>
      <c r="D10" s="32" t="s">
        <v>53</v>
      </c>
      <c r="E10" s="52"/>
      <c r="F10" s="71" t="s">
        <v>24</v>
      </c>
      <c r="G10" s="71" t="s">
        <v>25</v>
      </c>
      <c r="H10" s="71" t="s">
        <v>26</v>
      </c>
      <c r="I10" s="71" t="s">
        <v>27</v>
      </c>
      <c r="K10" s="38"/>
      <c r="L10" s="38"/>
      <c r="O10" s="38"/>
      <c r="P10" s="38"/>
    </row>
    <row r="11" spans="2:17" ht="165" x14ac:dyDescent="0.25">
      <c r="B11" s="53" t="s">
        <v>1</v>
      </c>
      <c r="C11" s="54" t="s">
        <v>113</v>
      </c>
      <c r="D11" s="55" t="s">
        <v>70</v>
      </c>
      <c r="E11" s="56"/>
      <c r="F11" s="76">
        <v>5</v>
      </c>
      <c r="G11" s="77" t="s">
        <v>58</v>
      </c>
      <c r="H11" s="78" t="s">
        <v>87</v>
      </c>
      <c r="I11" s="74" t="s">
        <v>46</v>
      </c>
      <c r="K11" s="38"/>
      <c r="L11" s="38"/>
      <c r="M11" s="38"/>
      <c r="O11" s="38"/>
      <c r="P11" s="38"/>
      <c r="Q11" s="38"/>
    </row>
    <row r="12" spans="2:17" ht="150" x14ac:dyDescent="0.25">
      <c r="B12" s="57" t="s">
        <v>3</v>
      </c>
      <c r="C12" s="58" t="s">
        <v>29</v>
      </c>
      <c r="D12" s="55" t="s">
        <v>71</v>
      </c>
      <c r="E12" s="56"/>
      <c r="F12" s="76">
        <v>4</v>
      </c>
      <c r="G12" s="77" t="s">
        <v>57</v>
      </c>
      <c r="H12" s="78" t="s">
        <v>86</v>
      </c>
      <c r="I12" s="74" t="s">
        <v>44</v>
      </c>
      <c r="K12" s="38"/>
      <c r="L12" s="38"/>
      <c r="M12" s="38"/>
      <c r="O12" s="38"/>
      <c r="P12" s="38"/>
      <c r="Q12" s="38"/>
    </row>
    <row r="13" spans="2:17" ht="180" x14ac:dyDescent="0.25">
      <c r="B13" s="59" t="s">
        <v>5</v>
      </c>
      <c r="C13" s="60" t="s">
        <v>5</v>
      </c>
      <c r="D13" s="55" t="s">
        <v>68</v>
      </c>
      <c r="E13" s="56"/>
      <c r="F13" s="76">
        <v>3</v>
      </c>
      <c r="G13" s="77" t="s">
        <v>56</v>
      </c>
      <c r="H13" s="78" t="s">
        <v>85</v>
      </c>
      <c r="I13" s="74" t="s">
        <v>42</v>
      </c>
      <c r="K13" s="38"/>
      <c r="L13" s="38"/>
      <c r="M13" s="38"/>
      <c r="O13" s="38"/>
      <c r="P13" s="38"/>
      <c r="Q13" s="38"/>
    </row>
    <row r="14" spans="2:17" ht="180" x14ac:dyDescent="0.25">
      <c r="B14" s="61" t="s">
        <v>7</v>
      </c>
      <c r="C14" s="62" t="s">
        <v>114</v>
      </c>
      <c r="D14" s="55" t="s">
        <v>69</v>
      </c>
      <c r="E14" s="56"/>
      <c r="F14" s="76">
        <v>2</v>
      </c>
      <c r="G14" s="79" t="s">
        <v>55</v>
      </c>
      <c r="H14" s="78" t="s">
        <v>84</v>
      </c>
      <c r="I14" s="74" t="s">
        <v>40</v>
      </c>
      <c r="K14" s="38"/>
      <c r="L14" s="38"/>
      <c r="M14" s="38"/>
      <c r="O14" s="38"/>
      <c r="P14" s="38"/>
      <c r="Q14" s="38"/>
    </row>
    <row r="15" spans="2:17" ht="75" x14ac:dyDescent="0.25">
      <c r="B15" s="63" t="s">
        <v>9</v>
      </c>
      <c r="C15" s="64" t="s">
        <v>127</v>
      </c>
      <c r="D15" s="55" t="s">
        <v>67</v>
      </c>
      <c r="E15" s="56"/>
      <c r="F15" s="76">
        <v>1</v>
      </c>
      <c r="G15" s="80" t="s">
        <v>54</v>
      </c>
      <c r="H15" s="78" t="s">
        <v>83</v>
      </c>
      <c r="I15" s="74" t="s">
        <v>38</v>
      </c>
      <c r="K15" s="38"/>
      <c r="L15" s="38"/>
      <c r="M15" s="38"/>
      <c r="O15" s="38"/>
      <c r="P15" s="38"/>
      <c r="Q15" s="38"/>
    </row>
    <row r="16" spans="2:17" x14ac:dyDescent="0.25">
      <c r="B16" s="65"/>
      <c r="C16" s="66"/>
      <c r="D16" s="65"/>
      <c r="E16" s="65"/>
      <c r="K16" s="67"/>
    </row>
    <row r="17" spans="2:11" ht="18.75" x14ac:dyDescent="0.25">
      <c r="D17" s="49"/>
      <c r="E17" s="49"/>
      <c r="F17" s="95" t="s">
        <v>95</v>
      </c>
      <c r="G17" s="95"/>
      <c r="H17" s="95"/>
      <c r="I17" s="95"/>
      <c r="K17" s="67"/>
    </row>
    <row r="18" spans="2:11" x14ac:dyDescent="0.25">
      <c r="B18" s="68" t="s">
        <v>13</v>
      </c>
      <c r="C18" s="69"/>
      <c r="D18" s="32" t="s">
        <v>53</v>
      </c>
      <c r="E18" s="52"/>
      <c r="F18" s="71" t="s">
        <v>24</v>
      </c>
      <c r="G18" s="71" t="s">
        <v>25</v>
      </c>
      <c r="H18" s="71" t="s">
        <v>26</v>
      </c>
      <c r="I18" s="71" t="s">
        <v>27</v>
      </c>
      <c r="K18" s="67"/>
    </row>
    <row r="19" spans="2:11" ht="45" x14ac:dyDescent="0.25">
      <c r="B19" s="34" t="s">
        <v>1</v>
      </c>
      <c r="C19" s="35" t="s">
        <v>128</v>
      </c>
      <c r="D19" s="36" t="s">
        <v>66</v>
      </c>
      <c r="E19" s="70"/>
      <c r="F19" s="76" t="s">
        <v>63</v>
      </c>
      <c r="G19" s="76" t="s">
        <v>37</v>
      </c>
      <c r="H19" s="78" t="s">
        <v>92</v>
      </c>
      <c r="I19" s="74" t="s">
        <v>39</v>
      </c>
    </row>
    <row r="20" spans="2:11" ht="45" x14ac:dyDescent="0.25">
      <c r="B20" s="39" t="s">
        <v>3</v>
      </c>
      <c r="C20" s="40" t="s">
        <v>105</v>
      </c>
      <c r="D20" s="36" t="s">
        <v>72</v>
      </c>
      <c r="E20" s="70"/>
      <c r="F20" s="76" t="s">
        <v>62</v>
      </c>
      <c r="G20" s="80" t="s">
        <v>36</v>
      </c>
      <c r="H20" s="78" t="s">
        <v>91</v>
      </c>
      <c r="I20" s="74" t="s">
        <v>41</v>
      </c>
    </row>
    <row r="21" spans="2:11" ht="75" x14ac:dyDescent="0.25">
      <c r="B21" s="41" t="s">
        <v>5</v>
      </c>
      <c r="C21" s="42" t="s">
        <v>14</v>
      </c>
      <c r="D21" s="36" t="s">
        <v>73</v>
      </c>
      <c r="E21" s="70"/>
      <c r="F21" s="76" t="s">
        <v>61</v>
      </c>
      <c r="G21" s="80" t="s">
        <v>34</v>
      </c>
      <c r="H21" s="78" t="s">
        <v>90</v>
      </c>
      <c r="I21" s="74" t="s">
        <v>43</v>
      </c>
    </row>
    <row r="22" spans="2:11" ht="75" x14ac:dyDescent="0.25">
      <c r="B22" s="44" t="s">
        <v>7</v>
      </c>
      <c r="C22" s="45" t="s">
        <v>106</v>
      </c>
      <c r="D22" s="36" t="s">
        <v>74</v>
      </c>
      <c r="E22" s="70"/>
      <c r="F22" s="76" t="s">
        <v>60</v>
      </c>
      <c r="G22" s="80" t="s">
        <v>33</v>
      </c>
      <c r="H22" s="78" t="s">
        <v>89</v>
      </c>
      <c r="I22" s="74" t="s">
        <v>45</v>
      </c>
    </row>
    <row r="23" spans="2:11" ht="45" x14ac:dyDescent="0.25">
      <c r="B23" s="47" t="s">
        <v>9</v>
      </c>
      <c r="C23" s="48" t="s">
        <v>129</v>
      </c>
      <c r="D23" s="36" t="s">
        <v>107</v>
      </c>
      <c r="E23" s="70"/>
      <c r="F23" s="76" t="s">
        <v>59</v>
      </c>
      <c r="G23" s="80" t="s">
        <v>32</v>
      </c>
      <c r="H23" s="78" t="s">
        <v>88</v>
      </c>
      <c r="I23" s="74" t="s">
        <v>47</v>
      </c>
    </row>
  </sheetData>
  <mergeCells count="5">
    <mergeCell ref="F1:I1"/>
    <mergeCell ref="G3:G4"/>
    <mergeCell ref="G6:G7"/>
    <mergeCell ref="F9:I9"/>
    <mergeCell ref="F17:I17"/>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0"/>
  <sheetViews>
    <sheetView workbookViewId="0">
      <selection activeCell="H74" sqref="H74"/>
    </sheetView>
  </sheetViews>
  <sheetFormatPr defaultColWidth="14.42578125" defaultRowHeight="15" customHeight="1" x14ac:dyDescent="0.25"/>
  <cols>
    <col min="1" max="1" width="12.7109375" customWidth="1"/>
    <col min="2" max="2" width="10.140625" customWidth="1"/>
    <col min="3" max="3" width="11.42578125" customWidth="1"/>
    <col min="4" max="4" width="10" customWidth="1"/>
    <col min="5" max="5" width="10.85546875" customWidth="1"/>
    <col min="6" max="26" width="8.85546875" customWidth="1"/>
  </cols>
  <sheetData>
    <row r="1" spans="1:16" x14ac:dyDescent="0.25">
      <c r="B1" s="98" t="s">
        <v>23</v>
      </c>
      <c r="C1" s="99"/>
      <c r="D1" s="99"/>
      <c r="E1" s="100"/>
    </row>
    <row r="2" spans="1:16" x14ac:dyDescent="0.25">
      <c r="B2" s="14" t="s">
        <v>24</v>
      </c>
      <c r="C2" s="14" t="s">
        <v>25</v>
      </c>
      <c r="D2" s="14" t="s">
        <v>26</v>
      </c>
      <c r="E2" s="14" t="s">
        <v>27</v>
      </c>
    </row>
    <row r="3" spans="1:16" x14ac:dyDescent="0.25">
      <c r="B3" s="98" t="s">
        <v>11</v>
      </c>
      <c r="C3" s="99"/>
      <c r="D3" s="99"/>
      <c r="E3" s="100"/>
    </row>
    <row r="4" spans="1:16" x14ac:dyDescent="0.25">
      <c r="B4" s="15">
        <v>1</v>
      </c>
      <c r="C4" s="12">
        <v>4</v>
      </c>
      <c r="D4" s="12">
        <v>5</v>
      </c>
      <c r="E4" s="16">
        <v>5</v>
      </c>
    </row>
    <row r="5" spans="1:16" x14ac:dyDescent="0.25">
      <c r="B5" s="98" t="s">
        <v>13</v>
      </c>
      <c r="C5" s="99"/>
      <c r="D5" s="99"/>
      <c r="E5" s="100"/>
    </row>
    <row r="6" spans="1:16" x14ac:dyDescent="0.25">
      <c r="B6" s="15">
        <v>5</v>
      </c>
      <c r="C6" s="12">
        <v>4</v>
      </c>
      <c r="D6" s="12">
        <v>5</v>
      </c>
      <c r="E6" s="16">
        <v>5</v>
      </c>
      <c r="G6" s="4"/>
      <c r="H6" s="4"/>
      <c r="I6" s="4"/>
      <c r="J6" s="17"/>
      <c r="K6" s="4"/>
      <c r="L6" s="4"/>
      <c r="M6" s="4"/>
      <c r="N6" s="4"/>
      <c r="O6" s="4"/>
      <c r="P6" s="4"/>
    </row>
    <row r="7" spans="1:16" x14ac:dyDescent="0.25">
      <c r="B7" s="98" t="s">
        <v>0</v>
      </c>
      <c r="C7" s="99"/>
      <c r="D7" s="99"/>
      <c r="E7" s="100"/>
      <c r="G7" s="4"/>
      <c r="H7" s="4"/>
      <c r="I7" s="4"/>
      <c r="J7" s="4"/>
      <c r="K7" s="4"/>
      <c r="L7" s="4"/>
      <c r="M7" s="4"/>
      <c r="N7" s="4"/>
      <c r="O7" s="4"/>
      <c r="P7" s="4"/>
    </row>
    <row r="8" spans="1:16" x14ac:dyDescent="0.25">
      <c r="B8" s="15">
        <f>B4*B6</f>
        <v>5</v>
      </c>
      <c r="C8" s="12">
        <f>C4*C6</f>
        <v>16</v>
      </c>
      <c r="D8" s="12">
        <f>D4*D6</f>
        <v>25</v>
      </c>
      <c r="E8" s="16">
        <f>E4*E6</f>
        <v>25</v>
      </c>
      <c r="G8" s="4"/>
      <c r="H8" s="4"/>
      <c r="I8" s="4"/>
      <c r="J8" s="4"/>
      <c r="K8" s="4"/>
      <c r="L8" s="4"/>
      <c r="M8" s="4"/>
      <c r="N8" s="4"/>
      <c r="O8" s="4"/>
      <c r="P8" s="4"/>
    </row>
    <row r="9" spans="1:16" x14ac:dyDescent="0.25">
      <c r="B9" s="8" t="str">
        <f>IF(B8&gt;16,"Very High", IF(AND(B8&gt;=10,B8&lt;=16),"High", IF(AND(B8&gt;=5,B8&lt;=9),"Medium", IF(AND(B8&gt;=1,B8&lt;=2),"Very Low", IF(AND(B8&gt;=3,B8&lt;=4),"Low", "")))))</f>
        <v>Medium</v>
      </c>
      <c r="C9" s="8" t="str">
        <f>IF(C8&gt;=9,"High", IF(AND(C8&gt;=4,C8&lt;=8),"Medium",IF(C8&lt;=3,"Low","")))</f>
        <v>High</v>
      </c>
      <c r="D9" s="8" t="str">
        <f>IF(D8&gt;=20,"Very High", IF(AND(D8&gt;=10,D8&lt;=16),"High", IF(AND(D8&gt;=5,D8&lt;=9),"Medium", IF(AND(D8&gt;=1,D8&lt;=2),"Very Low", IF(AND(D8&gt;=3,D8&lt;=4),"Low", "")))))</f>
        <v>Very High</v>
      </c>
      <c r="E9" s="8" t="str">
        <f>IF(E8&gt;=20,"Very High", IF(AND(E8&gt;=10,E8&lt;=16),"High", IF(AND(E8&gt;=5,E8&lt;=9),"Medium", IF(AND(E8&gt;=1,E8&lt;=2),"Very Low", IF(AND(E8&gt;=3,E8&lt;=4),"Low", "")))))</f>
        <v>Very High</v>
      </c>
      <c r="G9" s="4"/>
      <c r="H9" s="4"/>
      <c r="I9" s="4"/>
      <c r="J9" s="12"/>
      <c r="K9" s="12"/>
      <c r="L9" s="12"/>
      <c r="M9" s="12"/>
      <c r="N9" s="12"/>
      <c r="O9" s="4"/>
      <c r="P9" s="4"/>
    </row>
    <row r="10" spans="1:16" x14ac:dyDescent="0.25">
      <c r="B10" s="101" t="s">
        <v>28</v>
      </c>
      <c r="C10" s="99"/>
      <c r="D10" s="99"/>
      <c r="E10" s="100"/>
      <c r="G10" s="4"/>
      <c r="H10" s="4"/>
      <c r="I10" s="4"/>
      <c r="J10" s="12"/>
      <c r="K10" s="12"/>
      <c r="L10" s="12"/>
      <c r="M10" s="12"/>
      <c r="N10" s="12"/>
      <c r="O10" s="4"/>
      <c r="P10" s="4"/>
    </row>
    <row r="11" spans="1:16" x14ac:dyDescent="0.25">
      <c r="B11" s="8" t="str">
        <f>IF(B8&gt;16,"Very High", IF(AND(B8&gt;=10,B8&lt;=16),"High", IF(AND(B8&gt;=5,B8&lt;=9),"Moderate", IF(AND(B8&gt;=1,B8&lt;=2),"Very Low", IF(AND(B8&gt;=3,B8&lt;=4),"Low", "")))))</f>
        <v>Moderate</v>
      </c>
      <c r="C11" s="8" t="str">
        <f>IF(C8&gt;=13,"Very High", IF(AND(C8&gt;=9,C8&lt;=12),"High", IF(AND(C8&gt;=4,C8&lt;=8),"Moderate", IF(AND(C8&gt;0,C8&lt;=3),"Low", IF(C8=0,"Very Low", "")))))</f>
        <v>Very High</v>
      </c>
      <c r="D11" s="8" t="str">
        <f>IF(D8&gt;=20,"Very High", IF(AND(D8&gt;=10,D8&lt;=19),"High", IF(AND(D8&gt;=5,D8&lt;=9),"Moderate", IF(AND(D8&gt;=3,D8&lt;=4),"Low", IF(AND(D8&gt;=1,D8&lt;=2),"Very Low", "")))))</f>
        <v>Very High</v>
      </c>
      <c r="E11" s="8" t="str">
        <f>IF(E8&gt;=20,"Very High", IF(AND(E8&gt;=10,E8&lt;=19),"High", IF(AND(E8&gt;=5,E8&lt;=9),"Moderate", IF(AND(E8&gt;=3,E8&lt;=4),"Low", IF(AND(E8&gt;=1,E8&lt;=2),"Very Low", "")))))</f>
        <v>Very High</v>
      </c>
      <c r="G11" s="4"/>
      <c r="H11" s="4"/>
      <c r="I11" s="4"/>
      <c r="J11" s="12"/>
      <c r="K11" s="12"/>
      <c r="L11" s="12"/>
      <c r="M11" s="12"/>
      <c r="N11" s="12"/>
      <c r="O11" s="4"/>
      <c r="P11" s="4"/>
    </row>
    <row r="12" spans="1:16" x14ac:dyDescent="0.25">
      <c r="E12" s="4"/>
      <c r="G12" s="4"/>
      <c r="H12" s="4"/>
      <c r="I12" s="4"/>
      <c r="J12" s="12"/>
      <c r="K12" s="12"/>
      <c r="L12" s="12"/>
      <c r="M12" s="12"/>
      <c r="N12" s="12"/>
      <c r="O12" s="4"/>
      <c r="P12" s="4"/>
    </row>
    <row r="13" spans="1:16" hidden="1" x14ac:dyDescent="0.25">
      <c r="A13" s="18" t="s">
        <v>24</v>
      </c>
      <c r="B13" s="19"/>
      <c r="C13" s="20" t="e">
        <f>(C8*#REF!)/#REF!</f>
        <v>#REF!</v>
      </c>
      <c r="D13" s="21" t="e">
        <f>(C8*#REF!)/#REF!</f>
        <v>#REF!</v>
      </c>
      <c r="E13" s="21" t="e">
        <f>(E8*#REF!)/#REF!</f>
        <v>#REF!</v>
      </c>
      <c r="G13" s="4"/>
      <c r="H13" s="4"/>
      <c r="I13" s="4"/>
      <c r="J13" s="12"/>
      <c r="K13" s="12"/>
      <c r="L13" s="12"/>
      <c r="M13" s="12"/>
      <c r="N13" s="12"/>
      <c r="O13" s="4"/>
      <c r="P13" s="4"/>
    </row>
    <row r="14" spans="1:16" hidden="1" x14ac:dyDescent="0.25">
      <c r="A14" s="25" t="s">
        <v>24</v>
      </c>
      <c r="B14" s="22"/>
      <c r="C14" s="23" t="e">
        <f>IF(C13&gt;16,"Very High", IF(AND(C13&gt;=10,C13&lt;=16),"High", IF(AND(C13&gt;=5,C13&lt;=9),"Medium", IF(AND(C13&gt;=1,C13&lt;=2),"Very Low", IF(AND(C13&gt;=3,C13&lt;=4),"Low", "")))))</f>
        <v>#REF!</v>
      </c>
      <c r="D14" s="23" t="e">
        <f>IF(D13&gt;16,"Very High", IF(AND(D13&gt;=10,D13&lt;=16),"High", IF(AND(D13&gt;=5,D13&lt;=9),"Medium", IF(AND(D13&gt;=1,D13&lt;=2),"Very Low", IF(AND(D13&gt;=3,D13&lt;=4),"Low", "")))))</f>
        <v>#REF!</v>
      </c>
      <c r="E14" s="23" t="e">
        <f>IF(E13&gt;16,"Very High", IF(AND(E13&gt;=10,E13&lt;=16),"High", IF(AND(E13&gt;=5,E13&lt;=9),"Medium", IF(AND(E13&gt;=1,E13&lt;=2),"Very Low", IF(AND(E13&gt;=3,E13&lt;=4),"Low", "")))))</f>
        <v>#REF!</v>
      </c>
      <c r="G14" s="4"/>
      <c r="H14" s="4"/>
      <c r="I14" s="4"/>
      <c r="J14" s="12"/>
      <c r="K14" s="12"/>
      <c r="L14" s="12"/>
      <c r="M14" s="12"/>
      <c r="N14" s="12"/>
      <c r="O14" s="4"/>
      <c r="P14" s="4"/>
    </row>
    <row r="15" spans="1:16" hidden="1" x14ac:dyDescent="0.25">
      <c r="A15" s="8" t="s">
        <v>25</v>
      </c>
      <c r="B15" s="20" t="e">
        <f>(B8*#REF!)/#REF!</f>
        <v>#REF!</v>
      </c>
      <c r="C15" s="22"/>
      <c r="D15" s="20" t="e">
        <f>(D8*#REF!)/#REF!</f>
        <v>#REF!</v>
      </c>
      <c r="E15" s="20" t="e">
        <f>(E8*#REF!)/#REF!</f>
        <v>#REF!</v>
      </c>
      <c r="G15" s="4"/>
      <c r="H15" s="4"/>
      <c r="I15" s="4"/>
      <c r="J15" s="12"/>
      <c r="K15" s="12"/>
      <c r="L15" s="12"/>
      <c r="M15" s="12"/>
      <c r="N15" s="12"/>
      <c r="O15" s="4"/>
      <c r="P15" s="4"/>
    </row>
    <row r="16" spans="1:16" hidden="1" x14ac:dyDescent="0.25">
      <c r="A16" s="25" t="s">
        <v>25</v>
      </c>
      <c r="B16" s="23" t="e">
        <f>IF(B15&gt;=9,"High", IF(AND(B15&gt;=4,B15&lt;=8),"Medium",IF(B15&lt;=3,"Low","")))</f>
        <v>#REF!</v>
      </c>
      <c r="C16" s="22"/>
      <c r="D16" s="23" t="e">
        <f>IF(D15&gt;=9,"High", IF(AND(D15&gt;=4,D15&lt;=8),"Medium",IF(D15&lt;=3,"Low","")))</f>
        <v>#REF!</v>
      </c>
      <c r="E16" s="23" t="e">
        <f>IF(E15&gt;=9,"High", IF(AND(E15&gt;=4,E15&lt;=8),"Medium",IF(E15&lt;=3,"Low","")))</f>
        <v>#REF!</v>
      </c>
      <c r="G16" s="4"/>
      <c r="H16" s="4"/>
      <c r="I16" s="4"/>
      <c r="J16" s="12"/>
      <c r="K16" s="12"/>
      <c r="L16" s="12"/>
      <c r="M16" s="12"/>
      <c r="N16" s="12"/>
      <c r="O16" s="4"/>
      <c r="P16" s="4"/>
    </row>
    <row r="17" spans="1:16" hidden="1" x14ac:dyDescent="0.25">
      <c r="A17" s="8" t="s">
        <v>26</v>
      </c>
      <c r="B17" s="20" t="e">
        <f>(B8*#REF!)/#REF!</f>
        <v>#REF!</v>
      </c>
      <c r="C17" s="24" t="e">
        <f>(C8*#REF!)/#REF!</f>
        <v>#REF!</v>
      </c>
      <c r="D17" s="22"/>
      <c r="E17" s="20" t="e">
        <f>(E8*#REF!)/#REF!</f>
        <v>#REF!</v>
      </c>
      <c r="G17" s="4"/>
      <c r="H17" s="4"/>
      <c r="I17" s="4"/>
      <c r="J17" s="4"/>
      <c r="K17" s="4"/>
      <c r="L17" s="4"/>
      <c r="M17" s="4"/>
      <c r="N17" s="4"/>
      <c r="O17" s="4"/>
      <c r="P17" s="4"/>
    </row>
    <row r="18" spans="1:16" hidden="1" x14ac:dyDescent="0.25">
      <c r="A18" s="25" t="s">
        <v>26</v>
      </c>
      <c r="B18" s="23" t="e">
        <f>IF(B17&gt;=12,"High", IF(AND(B17&gt;=6,B17&lt;=10),"Medium",IF(B17&lt;=3,"Low","")))</f>
        <v>#REF!</v>
      </c>
      <c r="C18" s="23" t="e">
        <f>IF(C17&gt;=12,"High", IF(AND(C17&gt;=6,C17&lt;=10),"Medium",IF(C17&lt;=3,"Low","")))</f>
        <v>#REF!</v>
      </c>
      <c r="D18" s="22"/>
      <c r="E18" s="23" t="e">
        <f>IF(E17&gt;=12,"High", IF(AND(E17&gt;=6,E17&lt;=10),"Medium",IF(E17&lt;=3,"Low","")))</f>
        <v>#REF!</v>
      </c>
      <c r="G18" s="4"/>
      <c r="H18" s="4"/>
      <c r="I18" s="4"/>
      <c r="J18" s="4"/>
      <c r="K18" s="4"/>
      <c r="L18" s="4"/>
      <c r="M18" s="4"/>
      <c r="N18" s="4"/>
      <c r="O18" s="4"/>
      <c r="P18" s="4"/>
    </row>
    <row r="19" spans="1:16" hidden="1" x14ac:dyDescent="0.25">
      <c r="A19" s="8" t="s">
        <v>27</v>
      </c>
      <c r="B19" s="20" t="e">
        <f>(B8*#REF!)/#REF!</f>
        <v>#REF!</v>
      </c>
      <c r="C19" s="20" t="e">
        <f>(C8*#REF!)/#REF!</f>
        <v>#REF!</v>
      </c>
      <c r="D19" s="20" t="e">
        <f>(D8*#REF!)/#REF!</f>
        <v>#REF!</v>
      </c>
      <c r="E19" s="22"/>
      <c r="G19" s="4"/>
      <c r="H19" s="4"/>
      <c r="I19" s="4"/>
      <c r="J19" s="4"/>
      <c r="K19" s="4"/>
      <c r="L19" s="4"/>
      <c r="M19" s="4"/>
      <c r="N19" s="4"/>
      <c r="O19" s="4"/>
      <c r="P19" s="4"/>
    </row>
    <row r="20" spans="1:16" hidden="1" x14ac:dyDescent="0.25">
      <c r="A20" s="25" t="s">
        <v>27</v>
      </c>
      <c r="B20" s="23" t="e">
        <f>IF(B19&gt;16,"Very High", IF(AND(B19&gt;=10,B19&lt;=16),"High", IF(AND(B19&gt;=5,B19&lt;=9),"Medium", IF(AND(B19&gt;=1,B19&lt;=2),"Very Low", IF(AND(B19&gt;=3,B19&lt;=4),"Low", "")))))</f>
        <v>#REF!</v>
      </c>
      <c r="C20" s="23" t="e">
        <f>IF(C19&gt;16,"Very High", IF(AND(C19&gt;=10,C19&lt;=16),"High", IF(AND(C19&gt;=5,C19&lt;=9),"Medium", IF(AND(C19&gt;=1,C19&lt;=2),"Very Low", IF(AND(C19&gt;=3,C19&lt;=4),"Low", "")))))</f>
        <v>#REF!</v>
      </c>
      <c r="D20" s="23" t="e">
        <f>IF(D19&gt;16,"Very High", IF(AND(D19&gt;=10,D19&lt;=16),"High", IF(AND(D19&gt;=5,D19&lt;=9),"Medium", IF(AND(D19&gt;=1,D19&lt;=2),"Very Low", IF(AND(D19&gt;=3,D19&lt;=4),"Low", "")))))</f>
        <v>#REF!</v>
      </c>
      <c r="E20" s="22"/>
      <c r="G20" s="4"/>
      <c r="H20" s="4"/>
      <c r="I20" s="4"/>
      <c r="J20" s="4"/>
      <c r="K20" s="4"/>
      <c r="L20" s="4"/>
      <c r="M20" s="4"/>
      <c r="N20" s="4"/>
      <c r="O20" s="4"/>
      <c r="P20" s="4"/>
    </row>
    <row r="21" spans="1:16" ht="15.75" customHeight="1" x14ac:dyDescent="0.25">
      <c r="G21" s="4"/>
      <c r="H21" s="4"/>
      <c r="I21" s="4"/>
      <c r="J21" s="4"/>
      <c r="K21" s="4"/>
      <c r="L21" s="4"/>
      <c r="M21" s="4"/>
      <c r="N21" s="4"/>
      <c r="O21" s="4"/>
      <c r="P21" s="4"/>
    </row>
    <row r="22" spans="1:16" ht="15.75" customHeight="1" x14ac:dyDescent="0.25">
      <c r="G22" s="4"/>
      <c r="H22" s="4"/>
      <c r="I22" s="4"/>
      <c r="J22" s="4"/>
      <c r="K22" s="4"/>
      <c r="L22" s="4"/>
      <c r="M22" s="4"/>
      <c r="N22" s="4"/>
      <c r="O22" s="4"/>
      <c r="P22" s="4"/>
    </row>
    <row r="23" spans="1:16" ht="15.75" customHeight="1" x14ac:dyDescent="0.25">
      <c r="G23" s="4"/>
      <c r="H23" s="4"/>
      <c r="I23" s="4"/>
      <c r="J23" s="4"/>
      <c r="K23" s="4"/>
      <c r="L23" s="4"/>
      <c r="M23" s="4"/>
      <c r="N23" s="4"/>
      <c r="O23" s="4"/>
      <c r="P23" s="4"/>
    </row>
    <row r="24" spans="1:16" ht="15.75" customHeight="1" x14ac:dyDescent="0.25">
      <c r="I24" s="4"/>
      <c r="J24" s="4"/>
      <c r="K24" s="4"/>
      <c r="L24" s="4"/>
      <c r="M24" s="4"/>
      <c r="N24" s="4"/>
      <c r="O24" s="4"/>
      <c r="P24" s="4"/>
    </row>
    <row r="25" spans="1:16" ht="15.75" customHeight="1" x14ac:dyDescent="0.25"/>
    <row r="26" spans="1:16" ht="15.75" customHeight="1" x14ac:dyDescent="0.25"/>
    <row r="27" spans="1:16" ht="15.75" customHeight="1" x14ac:dyDescent="0.25"/>
    <row r="28" spans="1:16" ht="15.75" customHeight="1" x14ac:dyDescent="0.25"/>
    <row r="29" spans="1:16" ht="15.75" customHeight="1" x14ac:dyDescent="0.25"/>
    <row r="30" spans="1:16" ht="15.75" customHeight="1" x14ac:dyDescent="0.25"/>
    <row r="31" spans="1:16" ht="15.75" customHeight="1" x14ac:dyDescent="0.25"/>
    <row r="32" spans="1: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B1:E1"/>
    <mergeCell ref="B3:E3"/>
    <mergeCell ref="B5:E5"/>
    <mergeCell ref="B7:E7"/>
    <mergeCell ref="B10:E10"/>
  </mergeCells>
  <conditionalFormatting sqref="B11">
    <cfRule type="containsText" dxfId="9" priority="1" operator="containsText" text="Very High">
      <formula>NOT(ISERROR(SEARCH(("Very High"),(B11))))</formula>
    </cfRule>
    <cfRule type="containsText" dxfId="8" priority="2" operator="containsText" text="Very High">
      <formula>NOT(ISERROR(SEARCH(("Very High"),(B11))))</formula>
    </cfRule>
  </conditionalFormatting>
  <conditionalFormatting sqref="B11:E11">
    <cfRule type="cellIs" dxfId="7" priority="3" operator="equal">
      <formula>"Very Low"</formula>
    </cfRule>
    <cfRule type="cellIs" dxfId="6" priority="4" operator="equal">
      <formula>"Low"</formula>
    </cfRule>
    <cfRule type="cellIs" dxfId="5" priority="5" operator="equal">
      <formula>"Moderate"</formula>
    </cfRule>
    <cfRule type="cellIs" dxfId="4" priority="6" operator="equal">
      <formula>"High"</formula>
    </cfRule>
    <cfRule type="cellIs" dxfId="3" priority="7" operator="equal">
      <formula>"Very High"</formula>
    </cfRule>
    <cfRule type="containsText" dxfId="2" priority="8" operator="containsText" text="High">
      <formula>NOT(ISERROR(SEARCH(("High"),(B11))))</formula>
    </cfRule>
    <cfRule type="containsText" dxfId="1" priority="9" operator="containsText" text="Very High">
      <formula>NOT(ISERROR(SEARCH(("Very High"),(B11))))</formula>
    </cfRule>
    <cfRule type="containsText" dxfId="0" priority="10" operator="containsText" text="Very High">
      <formula>NOT(ISERROR(SEARCH(("Very High"),(B11))))</formula>
    </cfRule>
  </conditionalFormatting>
  <dataValidations count="2">
    <dataValidation type="list" allowBlank="1" showErrorMessage="1" sqref="C6" xr:uid="{00000000-0002-0000-0200-000000000000}">
      <formula1>#REF!</formula1>
    </dataValidation>
    <dataValidation type="list" allowBlank="1" showErrorMessage="1" sqref="D6:E6 B4:E4 B6" xr:uid="{00000000-0002-0000-0200-000001000000}">
      <formula1>#REF!</formula1>
    </dataValidation>
  </dataValidations>
  <hyperlinks>
    <hyperlink ref="B2" location="ITSRM2!A1" display="ITSRM2" xr:uid="{00000000-0004-0000-0200-000000000000}"/>
    <hyperlink ref="C2" location="null!A1" display="MONARC" xr:uid="{00000000-0004-0000-0200-000001000000}"/>
    <hyperlink ref="D2" location="EBIOS!A1" display="EBIOS" xr:uid="{00000000-0004-0000-0200-000002000000}"/>
    <hyperlink ref="E2" location="MAGERIT!A1" display="MAGERIT" xr:uid="{00000000-0004-0000-0200-000003000000}"/>
    <hyperlink ref="A14" location="ITSRM2!A1" display="ITSRM2" xr:uid="{BD3F0F82-D066-4755-9CA9-936F139934F1}"/>
    <hyperlink ref="A16" location="MONARC!A1" display="MONARC" xr:uid="{2A4A3AC5-99C9-4D5F-AC7F-3EE6F95A5EFE}"/>
    <hyperlink ref="A18" location="EBIOS!A1" display="EBIOS" xr:uid="{6CA84FD1-8AEA-43A2-9417-F1BE4E8E13E3}"/>
    <hyperlink ref="A20" location="MAGERIT!A1" display="MAGERIT" xr:uid="{C9E4122F-1EA0-46CF-857B-D32CDAEA64D7}"/>
  </hyperlink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035E7FE432E44916819BAF5445491" ma:contentTypeVersion="13" ma:contentTypeDescription="Create a new document." ma:contentTypeScope="" ma:versionID="d8ee55a818639f4aac56dd880c415d0a">
  <xsd:schema xmlns:xsd="http://www.w3.org/2001/XMLSchema" xmlns:xs="http://www.w3.org/2001/XMLSchema" xmlns:p="http://schemas.microsoft.com/office/2006/metadata/properties" xmlns:ns2="53f734f8-78c6-4d8b-bfba-6b845092f266" xmlns:ns3="a2299b06-7845-4833-8dc0-da0e3167bfe2" targetNamespace="http://schemas.microsoft.com/office/2006/metadata/properties" ma:root="true" ma:fieldsID="fafc81b2b5fc1ff31b81f5c14dc990b9" ns2:_="" ns3:_="">
    <xsd:import namespace="53f734f8-78c6-4d8b-bfba-6b845092f266"/>
    <xsd:import namespace="a2299b06-7845-4833-8dc0-da0e3167bf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734f8-78c6-4d8b-bfba-6b845092f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6a41a12-31f8-477f-9a69-befe1ba0922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299b06-7845-4833-8dc0-da0e3167bfe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b7d0537-9048-4430-82c7-6f65534dd92d}" ma:internalName="TaxCatchAll" ma:showField="CatchAllData" ma:web="a2299b06-7845-4833-8dc0-da0e3167bf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330BC-CF59-4527-9FDD-D62F2593B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734f8-78c6-4d8b-bfba-6b845092f266"/>
    <ds:schemaRef ds:uri="a2299b06-7845-4833-8dc0-da0e3167b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1EC84-89C5-4181-A3FB-99BE98D420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Toolbox Risk Matrix</vt:lpstr>
      <vt:lpstr>Toolbox Rankinng Definitions</vt:lpstr>
      <vt:lpstr>Toolbox Rankinng SAMPLE Library</vt:lpstr>
      <vt:lpstr>Risk Comparison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Cyber Noesis</dc:creator>
  <cp:keywords/>
  <dc:description/>
  <cp:lastModifiedBy>Patrick Banken</cp:lastModifiedBy>
  <dcterms:created xsi:type="dcterms:W3CDTF">2022-09-13T13:29:03Z</dcterms:created>
  <dcterms:modified xsi:type="dcterms:W3CDTF">2024-06-26T11:10:39Z</dcterms:modified>
  <cp:category/>
</cp:coreProperties>
</file>